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  <sheet name="для расчета " sheetId="4" r:id="rId2"/>
  </sheets>
  <definedNames>
    <definedName name="_xlnm._FilterDatabase" localSheetId="0" hidden="1">Лист1!$A$5:$X$66</definedName>
    <definedName name="_xlnm._FilterDatabase" localSheetId="1" hidden="1">'для расчета '!$A$1:$B$62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<sst xmlns="http://schemas.openxmlformats.org/spreadsheetml/2006/main" count="170" uniqueCount="102">
  <si>
    <r>
      <rPr>
        <b/>
        <sz val="14"/>
        <color rgb="FFFF0000"/>
        <rFont val="Times New Roman"/>
        <charset val="204"/>
      </rPr>
      <t xml:space="preserve">ФЛАГМАНСКАЯ ПРОГРАММА "МЫ ГОРДИМСЯ"
РЕЙТИНГ МУНИЦИПАЛЬНЫХ РАЙОНОВ, МУНИЦИПАЛЬНЫХ ОКРУГОВ И ГОРОДСКИХ ОКРУГОВ КРАСНОЯРСКОГО КРАЯ 
</t>
    </r>
    <r>
      <rPr>
        <b/>
        <sz val="12"/>
        <color indexed="12"/>
        <rFont val="Times New Roman"/>
        <charset val="204"/>
      </rPr>
      <t>УЧРЕЖДЕНИЕ - ОПЕРАТОР: КГАУ "ДОМ ОФИЦЕРОВ"
ДИРЕКТОР УЧРЕЖДЕНИЯ - ОПЕРАТОРА: ШУМОВ Д.К., Тел.: 8 (391)258-18-12 ; E-mail: do_krsk@mail.ru
ОТВЕТСТВЕННЫЙ СОТРУДНИК: АШЛАПОВ П.М..  ; E-mail: KRASPATRIOT@YANDEX.RU</t>
    </r>
  </si>
  <si>
    <t>№</t>
  </si>
  <si>
    <t>МУНИЦИПАЛЬНЫЙ РАЙОН / МУНИЦИПАЛЬНЫЙ ОКРУГ/
ГОРОДСКОЙ ОКРУГ</t>
  </si>
  <si>
    <t>Результаты работы муниципального района / муниципального округа/ городского округа</t>
  </si>
  <si>
    <t>Результаты участия муниципального района / муниципального округа/ городского округа в региональных мероприятиях</t>
  </si>
  <si>
    <t>Результаты участия муниципального района / городского округа в окружных, всероссийских и международных мероприятиях</t>
  </si>
  <si>
    <t>СУММА БАЛЛОВ</t>
  </si>
  <si>
    <t>МЕСТО В ОБЩЕМ РЕЙТИНГЕ</t>
  </si>
  <si>
    <t>Участники мероприятий по информационным справкам, подаваемым через ЭСО.</t>
  </si>
  <si>
    <t>Организация сетевых акций, посвященных Дням воинской славы и памятным датам России.</t>
  </si>
  <si>
    <t>Участие в рейтинг-конкурсе военно-патриотических объединений, клубов Красноярского края.</t>
  </si>
  <si>
    <t>Участие в рейтинг-конкурсе местных отделений ВВПОД "ЮНАРМИЯ" Красноярского края. 
(по итогам деятельности 
в 2024 году)</t>
  </si>
  <si>
    <t>Участие в рейтинг-конкурсе местных отделений КРО ВОД "Волонтеры Победы"
(по итогам деятельности
в 2024 году)</t>
  </si>
  <si>
    <t>Участие в рейтинг-конкурсе поисковых отрядов ООД "Поискового движения России" Красноярский край</t>
  </si>
  <si>
    <t>Организация муниципального этапа краевого конкурса по строевой подготовке.</t>
  </si>
  <si>
    <t>Наличие зарегистрированного отряда регионального отделения ООД "Поисковое движение России" по Красноярскому краю.</t>
  </si>
  <si>
    <t>Участие в поисковых экспедициях Всероссийской акции "Вахта памяти"</t>
  </si>
  <si>
    <t>Наличие действующего 
Дома «ЮНАРМИИ» (прошедшего паспортизацию и имеющего свидетельство).</t>
  </si>
  <si>
    <t>Реализация проекта «Юнармия. Наставничество»
(Наличие соглашения с детским домом и/или КДН, системная работа с воспитанниками).</t>
  </si>
  <si>
    <t>Организация муниципального этапа военно-патриотической игры "Зарница 2.0".</t>
  </si>
  <si>
    <t>Участие в зональном этапе краевого конкурса по строевой подготовке.</t>
  </si>
  <si>
    <t>Организация зонального этапа военно-патриотической игры "Зарница 2.0".</t>
  </si>
  <si>
    <t>Участие в военно-патриотической игры "Зарница 2.0".</t>
  </si>
  <si>
    <t>Участие в работе регионального центра патриотического воспитания «Юнармия»</t>
  </si>
  <si>
    <t>Участие в конкурсе профессионального мастерства среди сотрудников сферы патриотического
воспитания "Я лучший".</t>
  </si>
  <si>
    <t>Участие в окружных, всероссийских,
 международных мероприятиях патриотической направленности.</t>
  </si>
  <si>
    <t>2 балла за каждый 1% вовлеченных от общего количества молодежи в МО.</t>
  </si>
  <si>
    <t>10 баллов за каждую акцию Согласно плану сетевых акций ФП.</t>
  </si>
  <si>
    <t>1 место - 30 баллов;
2 место - 20 баллов;
3 место - 10 баллов;
Участие - 5 баллов.
(баллы не плюсуются)
Оцениваются итоги текущего года.</t>
  </si>
  <si>
    <t>1 место - 30 баллов;
2 место - 20 баллов;
3 место - 10 баллов;
Участие - 5 баллов.
(баллы не плюсуются)</t>
  </si>
  <si>
    <t>30 баллов.</t>
  </si>
  <si>
    <t>40 баллов участие поискового отряда/отрядов
в экспедиции в течение года (в том числе в составе сводных отрядов)
+10 баллов за участие в Международной Военно-исторической экспедиции</t>
  </si>
  <si>
    <t>20 баллов участие (вне зависимости от количества участников) + 5 баллов за каждого победителя.</t>
  </si>
  <si>
    <t>Участие в региональном этапе 
- 40 баллов
Участие в Окружном этапе 
- 50 баллов
Участие во Всероссийском финале 
- 60 баллов.</t>
  </si>
  <si>
    <t>2 балла за каждого человека, принявшего участие в сменах.</t>
  </si>
  <si>
    <t>5 баллов за каждого
участника;
1 место +30 баллов к участию;
2 место +20 баллов к участию;
3 место +10 баллов к участию.</t>
  </si>
  <si>
    <t>Очное участие 
- 20 баллов. 
Призовое место в очом мероприятии 
- 30 баллов. 
Призовое место в заочном 
- 10 баллов.
(За победы баллы суммируются)</t>
  </si>
  <si>
    <t>Новоселовский район</t>
  </si>
  <si>
    <t>г. Красноярск</t>
  </si>
  <si>
    <t>Саянский район</t>
  </si>
  <si>
    <t>г. Лесосибирск</t>
  </si>
  <si>
    <t>Ермаковский район</t>
  </si>
  <si>
    <t>Иланский район</t>
  </si>
  <si>
    <t>Уярский район</t>
  </si>
  <si>
    <t>Ирбейский район</t>
  </si>
  <si>
    <t>г. Шарыпово</t>
  </si>
  <si>
    <t>Шушенский район</t>
  </si>
  <si>
    <t>Ачинский район</t>
  </si>
  <si>
    <t>г. Назарово</t>
  </si>
  <si>
    <t>г. Минусинск</t>
  </si>
  <si>
    <t>п. Кедровый</t>
  </si>
  <si>
    <t>Ужурский район</t>
  </si>
  <si>
    <t>Большеулуйский район</t>
  </si>
  <si>
    <t>Минусинский район</t>
  </si>
  <si>
    <t>г. Ачинск</t>
  </si>
  <si>
    <t>ЗАТО г. Железногорск</t>
  </si>
  <si>
    <t>г. Бородино</t>
  </si>
  <si>
    <t>Туруханский район</t>
  </si>
  <si>
    <t>Партизанский район</t>
  </si>
  <si>
    <t>Северо-Енисейский район</t>
  </si>
  <si>
    <t>Казачинский район</t>
  </si>
  <si>
    <t>Таймырский Долгано-Ненецкий  муниципальный район</t>
  </si>
  <si>
    <t>Эвенкийский муниципальный район</t>
  </si>
  <si>
    <t>Балахтинский район</t>
  </si>
  <si>
    <t>Абанский район</t>
  </si>
  <si>
    <t>Краснотуранский район</t>
  </si>
  <si>
    <t>Курагинский район</t>
  </si>
  <si>
    <t>г. Дивногорск</t>
  </si>
  <si>
    <t>г. Енисейск</t>
  </si>
  <si>
    <t>г. Сосновоборск</t>
  </si>
  <si>
    <t>Енисейский район</t>
  </si>
  <si>
    <t>Манский район</t>
  </si>
  <si>
    <t>Дзержинский район</t>
  </si>
  <si>
    <t>г. Канск</t>
  </si>
  <si>
    <t>Идринский район</t>
  </si>
  <si>
    <t>Канский район</t>
  </si>
  <si>
    <t>г. Боготол</t>
  </si>
  <si>
    <t>Козульский район</t>
  </si>
  <si>
    <t>Мотыгинский район</t>
  </si>
  <si>
    <t>Шарыповский муниципальный округ</t>
  </si>
  <si>
    <t>Большемуртинский район</t>
  </si>
  <si>
    <t>Емельяновский район</t>
  </si>
  <si>
    <t>Назаровский район</t>
  </si>
  <si>
    <t>Боготольский район</t>
  </si>
  <si>
    <t>Пировский муниципальный округ</t>
  </si>
  <si>
    <t>Березовский район</t>
  </si>
  <si>
    <t>ЗАТО п. Солнечный</t>
  </si>
  <si>
    <t>ЗАТО г. Зеленогорск</t>
  </si>
  <si>
    <t>г. Норильск</t>
  </si>
  <si>
    <t>Тюхтетский муниципальный округ</t>
  </si>
  <si>
    <t>Рыбинский район</t>
  </si>
  <si>
    <t>Каратузский район</t>
  </si>
  <si>
    <t>Сухобузимский район</t>
  </si>
  <si>
    <t>Нижнеингашский район</t>
  </si>
  <si>
    <t>Тасеевский район</t>
  </si>
  <si>
    <t>Богучанский район</t>
  </si>
  <si>
    <t>Кежемский район</t>
  </si>
  <si>
    <t>Бирилюсский район</t>
  </si>
  <si>
    <t>Наименование муниципального образования</t>
  </si>
  <si>
    <t>Численность молодежи в возрасте от 14 до 35 лет (чел.)</t>
  </si>
  <si>
    <t>численность вовлеченных</t>
  </si>
  <si>
    <t>% от численности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</si>
</sst>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#\ ##0.0"/>
  </numFmts>
  <fonts count="36">
    <font>
      <sz val="11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rgb="FFFF0000"/>
      <name val="Times New Roman"/>
      <charset val="204"/>
    </font>
    <font>
      <b/>
      <sz val="11"/>
      <color theme="1"/>
      <name val="Times New Roman"/>
      <charset val="204"/>
    </font>
    <font>
      <b/>
      <sz val="11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b/>
      <sz val="16"/>
      <color rgb="FFFF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indexed="12"/>
      <name val="Times New Roman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wrapText="1" indent="1"/>
    </xf>
    <xf numFmtId="18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8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181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181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81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Protection="1">
      <protection locked="0"/>
    </xf>
    <xf numFmtId="0" fontId="12" fillId="0" borderId="1" xfId="0" applyFont="1" applyFill="1" applyBorder="1" applyAlignment="1">
      <alignment horizontal="left" wrapText="1" inden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textRotation="90"/>
      <protection locked="0"/>
    </xf>
    <xf numFmtId="181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textRotation="90"/>
      <protection locked="0"/>
    </xf>
    <xf numFmtId="0" fontId="10" fillId="5" borderId="4" xfId="0" applyFont="1" applyFill="1" applyBorder="1" applyAlignment="1" applyProtection="1">
      <alignment horizontal="center" vertical="center" textRotation="90"/>
      <protection locked="0"/>
    </xf>
    <xf numFmtId="0" fontId="11" fillId="5" borderId="1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/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0" fontId="4" fillId="0" borderId="5" xfId="0" applyNumberFormat="1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vertical="center" wrapText="1"/>
      <protection locked="0"/>
    </xf>
    <xf numFmtId="0" fontId="10" fillId="5" borderId="2" xfId="0" applyFont="1" applyFill="1" applyBorder="1" applyAlignment="1">
      <alignment horizontal="center" vertical="center" textRotation="90" wrapText="1"/>
    </xf>
    <xf numFmtId="0" fontId="10" fillId="5" borderId="3" xfId="0" applyFont="1" applyFill="1" applyBorder="1" applyAlignment="1">
      <alignment horizontal="center" vertical="center" textRotation="90" wrapText="1"/>
    </xf>
    <xf numFmtId="0" fontId="10" fillId="5" borderId="4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7" fillId="3" borderId="0" xfId="0" applyFont="1" applyFill="1" applyBorder="1"/>
    <xf numFmtId="0" fontId="6" fillId="0" borderId="0" xfId="0" applyFont="1" applyFill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4"/>
  <sheetViews>
    <sheetView tabSelected="1" zoomScale="80" zoomScaleNormal="80" topLeftCell="A3" workbookViewId="0">
      <selection activeCell="B23" sqref="B23"/>
    </sheetView>
  </sheetViews>
  <sheetFormatPr defaultColWidth="9.14285714285714" defaultRowHeight="18.75"/>
  <cols>
    <col min="1" max="1" width="6" style="21" customWidth="1"/>
    <col min="2" max="2" width="40.2857142857143" style="22" customWidth="1"/>
    <col min="3" max="3" width="26.3047619047619" style="21" customWidth="1"/>
    <col min="4" max="4" width="26.6571428571429" style="21" customWidth="1"/>
    <col min="5" max="6" width="25.4285714285714" style="21" customWidth="1"/>
    <col min="7" max="7" width="26.8571428571429" style="21" customWidth="1"/>
    <col min="8" max="8" width="27.4285714285714" style="21" customWidth="1"/>
    <col min="9" max="9" width="22.1428571428571" style="21" customWidth="1"/>
    <col min="10" max="10" width="24.8857142857143" style="21" customWidth="1"/>
    <col min="11" max="11" width="27.2666666666667" style="21" customWidth="1"/>
    <col min="12" max="12" width="26.9047619047619" style="21" customWidth="1"/>
    <col min="13" max="13" width="24.8571428571429" style="21" customWidth="1"/>
    <col min="14" max="14" width="28.9238095238095" style="21" customWidth="1"/>
    <col min="15" max="15" width="22.1428571428571" style="21" hidden="1" customWidth="1"/>
    <col min="16" max="16" width="25.8285714285714" style="21" customWidth="1"/>
    <col min="17" max="17" width="21" style="21" customWidth="1"/>
    <col min="18" max="18" width="24.6380952380952" style="21" customWidth="1"/>
    <col min="19" max="19" width="21.5714285714286" style="21" customWidth="1"/>
    <col min="20" max="20" width="30.4666666666667" style="21" customWidth="1"/>
    <col min="21" max="21" width="29.5714285714286" style="21" hidden="1" customWidth="1"/>
    <col min="22" max="22" width="21.7142857142857" style="21" hidden="1" customWidth="1"/>
    <col min="23" max="23" width="26" style="20" customWidth="1"/>
    <col min="24" max="24" width="17.1428571428571" style="21" customWidth="1"/>
    <col min="25" max="25" width="17.0285714285714" style="21" customWidth="1"/>
    <col min="26" max="26" width="9.14285714285714" style="21"/>
    <col min="27" max="27" width="11.2857142857143" style="21" customWidth="1"/>
    <col min="28" max="28" width="25.1428571428571" style="21" customWidth="1"/>
    <col min="29" max="16384" width="9.14285714285714" style="21"/>
  </cols>
  <sheetData>
    <row r="1" ht="96" customHeight="1" spans="1:3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56"/>
      <c r="AA1" s="56"/>
      <c r="AB1" s="56"/>
      <c r="AC1" s="56"/>
      <c r="AD1" s="56"/>
    </row>
    <row r="2" ht="73" customHeight="1" spans="1:25">
      <c r="A2" s="24" t="s">
        <v>1</v>
      </c>
      <c r="B2" s="25" t="s">
        <v>2</v>
      </c>
      <c r="C2" s="26" t="s">
        <v>3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 t="s">
        <v>4</v>
      </c>
      <c r="Q2" s="26"/>
      <c r="R2" s="26"/>
      <c r="S2" s="26"/>
      <c r="T2" s="26"/>
      <c r="U2" s="26"/>
      <c r="V2" s="26"/>
      <c r="W2" s="43" t="s">
        <v>5</v>
      </c>
      <c r="X2" s="44" t="s">
        <v>6</v>
      </c>
      <c r="Y2" s="57" t="s">
        <v>7</v>
      </c>
    </row>
    <row r="3" ht="129" customHeight="1" spans="1:25">
      <c r="A3" s="27"/>
      <c r="B3" s="28"/>
      <c r="C3" s="29" t="s">
        <v>8</v>
      </c>
      <c r="D3" s="29" t="s">
        <v>9</v>
      </c>
      <c r="E3" s="29" t="s">
        <v>10</v>
      </c>
      <c r="F3" s="29" t="s">
        <v>11</v>
      </c>
      <c r="G3" s="29" t="s">
        <v>12</v>
      </c>
      <c r="H3" s="29" t="s">
        <v>13</v>
      </c>
      <c r="I3" s="29" t="s">
        <v>14</v>
      </c>
      <c r="J3" s="29" t="s">
        <v>15</v>
      </c>
      <c r="K3" s="29" t="s">
        <v>16</v>
      </c>
      <c r="L3" s="29" t="s">
        <v>17</v>
      </c>
      <c r="M3" s="29" t="s">
        <v>18</v>
      </c>
      <c r="N3" s="40" t="s">
        <v>19</v>
      </c>
      <c r="O3" s="40"/>
      <c r="P3" s="29" t="s">
        <v>20</v>
      </c>
      <c r="Q3" s="45" t="s">
        <v>21</v>
      </c>
      <c r="R3" s="29" t="s">
        <v>22</v>
      </c>
      <c r="S3" s="29" t="s">
        <v>23</v>
      </c>
      <c r="T3" s="40" t="s">
        <v>24</v>
      </c>
      <c r="U3" s="40"/>
      <c r="V3" s="40"/>
      <c r="W3" s="46" t="s">
        <v>25</v>
      </c>
      <c r="X3" s="47"/>
      <c r="Y3" s="58"/>
    </row>
    <row r="4" ht="158" customHeight="1" spans="1:25">
      <c r="A4" s="30"/>
      <c r="B4" s="31"/>
      <c r="C4" s="32" t="s">
        <v>26</v>
      </c>
      <c r="D4" s="32" t="s">
        <v>27</v>
      </c>
      <c r="E4" s="32" t="s">
        <v>28</v>
      </c>
      <c r="F4" s="32" t="s">
        <v>29</v>
      </c>
      <c r="G4" s="32" t="s">
        <v>29</v>
      </c>
      <c r="H4" s="32" t="s">
        <v>29</v>
      </c>
      <c r="I4" s="32" t="s">
        <v>30</v>
      </c>
      <c r="J4" s="32" t="s">
        <v>30</v>
      </c>
      <c r="K4" s="32" t="s">
        <v>31</v>
      </c>
      <c r="L4" s="32" t="s">
        <v>30</v>
      </c>
      <c r="M4" s="32" t="s">
        <v>30</v>
      </c>
      <c r="N4" s="32" t="s">
        <v>30</v>
      </c>
      <c r="O4" s="40"/>
      <c r="P4" s="32" t="s">
        <v>32</v>
      </c>
      <c r="Q4" s="45" t="s">
        <v>30</v>
      </c>
      <c r="R4" s="32" t="s">
        <v>33</v>
      </c>
      <c r="S4" s="32" t="s">
        <v>34</v>
      </c>
      <c r="T4" s="40" t="s">
        <v>35</v>
      </c>
      <c r="U4" s="40"/>
      <c r="V4" s="40"/>
      <c r="W4" s="46" t="s">
        <v>36</v>
      </c>
      <c r="X4" s="48"/>
      <c r="Y4" s="59"/>
    </row>
    <row r="5" ht="12.75" customHeight="1" spans="1:25">
      <c r="A5" s="30"/>
      <c r="B5" s="31"/>
      <c r="C5" s="33"/>
      <c r="D5" s="32"/>
      <c r="E5" s="32"/>
      <c r="F5" s="32"/>
      <c r="G5" s="32"/>
      <c r="H5" s="32"/>
      <c r="I5" s="32"/>
      <c r="J5" s="32"/>
      <c r="K5" s="32"/>
      <c r="L5" s="32"/>
      <c r="M5" s="32"/>
      <c r="N5" s="41"/>
      <c r="O5" s="42"/>
      <c r="P5" s="32"/>
      <c r="Q5" s="45"/>
      <c r="R5" s="32"/>
      <c r="S5" s="32"/>
      <c r="T5" s="42"/>
      <c r="U5" s="42"/>
      <c r="V5" s="49"/>
      <c r="W5" s="48"/>
      <c r="X5" s="50"/>
      <c r="Y5" s="50"/>
    </row>
    <row r="6" s="19" customFormat="1" ht="20.25" spans="1:25">
      <c r="A6" s="34">
        <v>46</v>
      </c>
      <c r="B6" s="35" t="s">
        <v>37</v>
      </c>
      <c r="C6" s="36">
        <f>2*(VLOOKUP(B6,'для расчета '!$A$2:D$62,4,FALSE))</f>
        <v>200</v>
      </c>
      <c r="D6" s="37">
        <v>100</v>
      </c>
      <c r="E6" s="37"/>
      <c r="F6" s="37"/>
      <c r="G6" s="37"/>
      <c r="H6" s="36"/>
      <c r="I6" s="36">
        <v>30</v>
      </c>
      <c r="J6" s="36">
        <v>30</v>
      </c>
      <c r="K6" s="36"/>
      <c r="L6" s="36">
        <v>30</v>
      </c>
      <c r="M6" s="36">
        <v>30</v>
      </c>
      <c r="N6" s="37">
        <v>30</v>
      </c>
      <c r="O6" s="37"/>
      <c r="P6" s="36">
        <v>40</v>
      </c>
      <c r="Q6" s="51">
        <v>30</v>
      </c>
      <c r="R6" s="36">
        <v>40</v>
      </c>
      <c r="S6" s="36"/>
      <c r="T6" s="37"/>
      <c r="U6" s="37"/>
      <c r="V6" s="37"/>
      <c r="W6" s="52"/>
      <c r="X6" s="53">
        <f t="shared" ref="X6:X66" si="0">SUM(C6:W6)</f>
        <v>560</v>
      </c>
      <c r="Y6" s="60">
        <v>1</v>
      </c>
    </row>
    <row r="7" s="19" customFormat="1" ht="20.25" spans="1:25">
      <c r="A7" s="34">
        <v>10</v>
      </c>
      <c r="B7" s="35" t="s">
        <v>38</v>
      </c>
      <c r="C7" s="36">
        <f>2*(VLOOKUP(B7,'для расчета '!$A$2:D$62,4,FALSE))</f>
        <v>8</v>
      </c>
      <c r="D7" s="37">
        <v>100</v>
      </c>
      <c r="E7" s="37"/>
      <c r="F7" s="37"/>
      <c r="G7" s="37"/>
      <c r="H7" s="36"/>
      <c r="I7" s="36">
        <v>30</v>
      </c>
      <c r="J7" s="36">
        <v>30</v>
      </c>
      <c r="K7" s="36"/>
      <c r="L7" s="36">
        <v>30</v>
      </c>
      <c r="M7" s="36">
        <v>30</v>
      </c>
      <c r="N7" s="37">
        <v>30</v>
      </c>
      <c r="O7" s="37"/>
      <c r="P7" s="36">
        <v>165</v>
      </c>
      <c r="Q7" s="51"/>
      <c r="R7" s="36">
        <v>40</v>
      </c>
      <c r="S7" s="36"/>
      <c r="T7" s="37"/>
      <c r="U7" s="37"/>
      <c r="V7" s="37"/>
      <c r="W7" s="54"/>
      <c r="X7" s="53">
        <f t="shared" si="0"/>
        <v>463</v>
      </c>
      <c r="Y7" s="60">
        <v>2</v>
      </c>
    </row>
    <row r="8" s="19" customFormat="1" ht="20.25" spans="1:25">
      <c r="A8" s="34">
        <v>50</v>
      </c>
      <c r="B8" s="35" t="s">
        <v>39</v>
      </c>
      <c r="C8" s="36">
        <f>2*(VLOOKUP(B8,'для расчета '!$A$2:D$62,4,FALSE))</f>
        <v>196</v>
      </c>
      <c r="D8" s="37">
        <v>100</v>
      </c>
      <c r="E8" s="37"/>
      <c r="F8" s="37"/>
      <c r="G8" s="37"/>
      <c r="H8" s="36"/>
      <c r="I8" s="36">
        <v>30</v>
      </c>
      <c r="J8" s="36">
        <v>0</v>
      </c>
      <c r="K8" s="36"/>
      <c r="L8" s="36">
        <v>30</v>
      </c>
      <c r="M8" s="36">
        <v>30</v>
      </c>
      <c r="N8" s="37">
        <v>30</v>
      </c>
      <c r="O8" s="37"/>
      <c r="P8" s="36">
        <v>20</v>
      </c>
      <c r="Q8" s="51"/>
      <c r="R8" s="36"/>
      <c r="S8" s="36"/>
      <c r="T8" s="37"/>
      <c r="U8" s="37"/>
      <c r="V8" s="37"/>
      <c r="W8" s="54"/>
      <c r="X8" s="53">
        <f t="shared" si="0"/>
        <v>436</v>
      </c>
      <c r="Y8" s="60">
        <v>3</v>
      </c>
    </row>
    <row r="9" s="20" customFormat="1" spans="1:25">
      <c r="A9" s="34">
        <v>11</v>
      </c>
      <c r="B9" s="35" t="s">
        <v>40</v>
      </c>
      <c r="C9" s="36">
        <f>2*(VLOOKUP(B9,'для расчета '!$A$2:D$62,4,FALSE))</f>
        <v>102</v>
      </c>
      <c r="D9" s="37">
        <v>100</v>
      </c>
      <c r="E9" s="37"/>
      <c r="F9" s="37"/>
      <c r="G9" s="37"/>
      <c r="H9" s="36"/>
      <c r="I9" s="36">
        <v>30</v>
      </c>
      <c r="J9" s="36">
        <v>0</v>
      </c>
      <c r="K9" s="36"/>
      <c r="L9" s="36">
        <v>30</v>
      </c>
      <c r="M9" s="36">
        <v>30</v>
      </c>
      <c r="N9" s="37">
        <v>30</v>
      </c>
      <c r="O9" s="37"/>
      <c r="P9" s="36">
        <v>40</v>
      </c>
      <c r="Q9" s="51">
        <v>30</v>
      </c>
      <c r="R9" s="36">
        <v>40</v>
      </c>
      <c r="S9" s="36"/>
      <c r="T9" s="37"/>
      <c r="U9" s="37"/>
      <c r="V9" s="37"/>
      <c r="W9" s="54"/>
      <c r="X9" s="53">
        <f t="shared" si="0"/>
        <v>432</v>
      </c>
      <c r="Y9" s="61">
        <v>4</v>
      </c>
    </row>
    <row r="10" spans="1:25">
      <c r="A10" s="34">
        <v>30</v>
      </c>
      <c r="B10" s="35" t="s">
        <v>41</v>
      </c>
      <c r="C10" s="36">
        <f>2*(VLOOKUP(B10,'для расчета '!$A$2:D$62,4,FALSE))</f>
        <v>170</v>
      </c>
      <c r="D10" s="37">
        <v>80</v>
      </c>
      <c r="E10" s="37"/>
      <c r="F10" s="37"/>
      <c r="G10" s="37"/>
      <c r="H10" s="36"/>
      <c r="I10" s="36">
        <v>30</v>
      </c>
      <c r="J10" s="36">
        <v>0</v>
      </c>
      <c r="K10" s="36"/>
      <c r="L10" s="36">
        <v>30</v>
      </c>
      <c r="M10" s="36">
        <v>30</v>
      </c>
      <c r="N10" s="37">
        <v>30</v>
      </c>
      <c r="O10" s="37"/>
      <c r="P10" s="36">
        <v>25</v>
      </c>
      <c r="Q10" s="51"/>
      <c r="R10" s="36"/>
      <c r="S10" s="36"/>
      <c r="T10" s="37"/>
      <c r="U10" s="37"/>
      <c r="V10" s="37"/>
      <c r="W10" s="54"/>
      <c r="X10" s="53">
        <f t="shared" si="0"/>
        <v>395</v>
      </c>
      <c r="Y10" s="61">
        <v>5</v>
      </c>
    </row>
    <row r="11" spans="1:25">
      <c r="A11" s="34">
        <v>32</v>
      </c>
      <c r="B11" s="35" t="s">
        <v>42</v>
      </c>
      <c r="C11" s="36">
        <f>2*(VLOOKUP(B11,'для расчета '!$A$2:D$62,4,FALSE))</f>
        <v>110</v>
      </c>
      <c r="D11" s="37">
        <v>90</v>
      </c>
      <c r="E11" s="37"/>
      <c r="F11" s="37"/>
      <c r="G11" s="37"/>
      <c r="H11" s="36"/>
      <c r="I11" s="36">
        <v>30</v>
      </c>
      <c r="J11" s="36">
        <v>30</v>
      </c>
      <c r="K11" s="36"/>
      <c r="L11" s="36">
        <v>30</v>
      </c>
      <c r="M11" s="36">
        <v>30</v>
      </c>
      <c r="N11" s="37">
        <v>30</v>
      </c>
      <c r="O11" s="37"/>
      <c r="P11" s="36">
        <v>20</v>
      </c>
      <c r="Q11" s="51"/>
      <c r="R11" s="36"/>
      <c r="S11" s="36"/>
      <c r="T11" s="37"/>
      <c r="U11" s="37"/>
      <c r="V11" s="37"/>
      <c r="W11" s="52"/>
      <c r="X11" s="53">
        <f t="shared" si="0"/>
        <v>370</v>
      </c>
      <c r="Y11" s="61">
        <v>6</v>
      </c>
    </row>
    <row r="12" spans="1:25">
      <c r="A12" s="34">
        <v>58</v>
      </c>
      <c r="B12" s="35" t="s">
        <v>43</v>
      </c>
      <c r="C12" s="36">
        <f>2*(VLOOKUP(B12,'для расчета '!$A$2:D$62,4,FALSE))</f>
        <v>112</v>
      </c>
      <c r="D12" s="37">
        <v>90</v>
      </c>
      <c r="E12" s="37"/>
      <c r="F12" s="37"/>
      <c r="G12" s="37"/>
      <c r="H12" s="36"/>
      <c r="I12" s="36">
        <v>30</v>
      </c>
      <c r="J12" s="36">
        <v>30</v>
      </c>
      <c r="K12" s="36"/>
      <c r="L12" s="36"/>
      <c r="M12" s="36"/>
      <c r="N12" s="37">
        <v>30</v>
      </c>
      <c r="O12" s="37"/>
      <c r="P12" s="36">
        <v>35</v>
      </c>
      <c r="Q12" s="51"/>
      <c r="R12" s="36">
        <v>40</v>
      </c>
      <c r="S12" s="36"/>
      <c r="T12" s="37"/>
      <c r="U12" s="37"/>
      <c r="V12" s="37"/>
      <c r="W12" s="54"/>
      <c r="X12" s="53">
        <f t="shared" si="0"/>
        <v>367</v>
      </c>
      <c r="Y12" s="61">
        <v>7</v>
      </c>
    </row>
    <row r="13" spans="1:25">
      <c r="A13" s="34">
        <v>33</v>
      </c>
      <c r="B13" s="35" t="s">
        <v>44</v>
      </c>
      <c r="C13" s="36">
        <f>2*(VLOOKUP(B13,'для расчета '!$A$2:D$62,4,FALSE))</f>
        <v>136</v>
      </c>
      <c r="D13" s="37">
        <v>90</v>
      </c>
      <c r="E13" s="37"/>
      <c r="F13" s="37"/>
      <c r="G13" s="37"/>
      <c r="H13" s="36"/>
      <c r="I13" s="36">
        <v>30</v>
      </c>
      <c r="J13" s="36">
        <v>0</v>
      </c>
      <c r="K13" s="36"/>
      <c r="L13" s="36">
        <v>30</v>
      </c>
      <c r="M13" s="36">
        <v>30</v>
      </c>
      <c r="N13" s="37">
        <v>30</v>
      </c>
      <c r="O13" s="37"/>
      <c r="P13" s="36">
        <v>20</v>
      </c>
      <c r="Q13" s="51"/>
      <c r="R13" s="36"/>
      <c r="S13" s="36"/>
      <c r="T13" s="37"/>
      <c r="U13" s="37"/>
      <c r="V13" s="37"/>
      <c r="W13" s="54"/>
      <c r="X13" s="53">
        <f t="shared" si="0"/>
        <v>366</v>
      </c>
      <c r="Y13" s="61">
        <v>8</v>
      </c>
    </row>
    <row r="14" spans="1:25">
      <c r="A14" s="34">
        <v>16</v>
      </c>
      <c r="B14" s="35" t="s">
        <v>45</v>
      </c>
      <c r="C14" s="36">
        <f>2*(VLOOKUP(B14,'для расчета '!$A$2:D$62,4,FALSE))</f>
        <v>74</v>
      </c>
      <c r="D14" s="37">
        <v>90</v>
      </c>
      <c r="E14" s="37"/>
      <c r="F14" s="37"/>
      <c r="G14" s="37"/>
      <c r="H14" s="36"/>
      <c r="I14" s="36">
        <v>30</v>
      </c>
      <c r="J14" s="36">
        <v>0</v>
      </c>
      <c r="K14" s="36"/>
      <c r="L14" s="36">
        <v>30</v>
      </c>
      <c r="M14" s="36">
        <v>30</v>
      </c>
      <c r="N14" s="37">
        <v>30</v>
      </c>
      <c r="O14" s="37"/>
      <c r="P14" s="36">
        <v>35</v>
      </c>
      <c r="Q14" s="51"/>
      <c r="R14" s="36">
        <v>40</v>
      </c>
      <c r="S14" s="36"/>
      <c r="T14" s="37"/>
      <c r="U14" s="37"/>
      <c r="V14" s="37"/>
      <c r="W14" s="54"/>
      <c r="X14" s="53">
        <f t="shared" si="0"/>
        <v>359</v>
      </c>
      <c r="Y14" s="61">
        <v>9</v>
      </c>
    </row>
    <row r="15" spans="1:25">
      <c r="A15" s="34">
        <v>60</v>
      </c>
      <c r="B15" s="35" t="s">
        <v>46</v>
      </c>
      <c r="C15" s="36">
        <f>2*(VLOOKUP(B15,'для расчета '!$A$2:D$62,4,FALSE))</f>
        <v>56</v>
      </c>
      <c r="D15" s="37">
        <v>100</v>
      </c>
      <c r="E15" s="37"/>
      <c r="F15" s="37"/>
      <c r="G15" s="37"/>
      <c r="H15" s="36"/>
      <c r="I15" s="36">
        <v>30</v>
      </c>
      <c r="J15" s="36">
        <v>0</v>
      </c>
      <c r="K15" s="36"/>
      <c r="L15" s="36">
        <v>30</v>
      </c>
      <c r="M15" s="36">
        <v>30</v>
      </c>
      <c r="N15" s="37">
        <v>30</v>
      </c>
      <c r="O15" s="37"/>
      <c r="P15" s="36">
        <v>40</v>
      </c>
      <c r="Q15" s="51"/>
      <c r="R15" s="36">
        <v>40</v>
      </c>
      <c r="S15" s="36"/>
      <c r="T15" s="37"/>
      <c r="U15" s="37"/>
      <c r="V15" s="37"/>
      <c r="W15" s="54"/>
      <c r="X15" s="53">
        <f t="shared" si="0"/>
        <v>356</v>
      </c>
      <c r="Y15" s="61">
        <v>10</v>
      </c>
    </row>
    <row r="16" spans="1:25">
      <c r="A16" s="34">
        <v>19</v>
      </c>
      <c r="B16" s="35" t="s">
        <v>47</v>
      </c>
      <c r="C16" s="36">
        <f>2*(VLOOKUP(B16,'для расчета '!$A$2:D$62,4,FALSE))</f>
        <v>98</v>
      </c>
      <c r="D16" s="37">
        <v>100</v>
      </c>
      <c r="E16" s="37"/>
      <c r="F16" s="37"/>
      <c r="G16" s="37"/>
      <c r="H16" s="36"/>
      <c r="I16" s="36">
        <v>30</v>
      </c>
      <c r="J16" s="36">
        <v>0</v>
      </c>
      <c r="K16" s="36"/>
      <c r="L16" s="36">
        <v>30</v>
      </c>
      <c r="M16" s="36">
        <v>30</v>
      </c>
      <c r="N16" s="37">
        <v>30</v>
      </c>
      <c r="O16" s="37"/>
      <c r="P16" s="36">
        <v>20</v>
      </c>
      <c r="Q16" s="51"/>
      <c r="R16" s="36"/>
      <c r="S16" s="36"/>
      <c r="T16" s="37"/>
      <c r="U16" s="37"/>
      <c r="V16" s="37"/>
      <c r="W16" s="54"/>
      <c r="X16" s="53">
        <f t="shared" si="0"/>
        <v>338</v>
      </c>
      <c r="Y16" s="61">
        <v>11</v>
      </c>
    </row>
    <row r="17" spans="1:25">
      <c r="A17" s="34">
        <v>13</v>
      </c>
      <c r="B17" s="35" t="s">
        <v>48</v>
      </c>
      <c r="C17" s="36">
        <f>2*(VLOOKUP(B17,'для расчета '!$A$2:D$62,4,FALSE))</f>
        <v>42</v>
      </c>
      <c r="D17" s="37">
        <v>100</v>
      </c>
      <c r="E17" s="37"/>
      <c r="F17" s="37"/>
      <c r="G17" s="37"/>
      <c r="H17" s="36"/>
      <c r="I17" s="36">
        <v>30</v>
      </c>
      <c r="J17" s="36">
        <v>30</v>
      </c>
      <c r="K17" s="36"/>
      <c r="L17" s="36"/>
      <c r="M17" s="36">
        <v>30</v>
      </c>
      <c r="N17" s="37">
        <v>30</v>
      </c>
      <c r="O17" s="37"/>
      <c r="P17" s="36">
        <v>30</v>
      </c>
      <c r="Q17" s="51"/>
      <c r="R17" s="36">
        <v>40</v>
      </c>
      <c r="S17" s="36"/>
      <c r="T17" s="37"/>
      <c r="U17" s="37"/>
      <c r="V17" s="37"/>
      <c r="W17" s="54"/>
      <c r="X17" s="53">
        <f t="shared" si="0"/>
        <v>332</v>
      </c>
      <c r="Y17" s="61">
        <v>12</v>
      </c>
    </row>
    <row r="18" spans="1:25">
      <c r="A18" s="34">
        <v>12</v>
      </c>
      <c r="B18" s="35" t="s">
        <v>49</v>
      </c>
      <c r="C18" s="36">
        <f>2*(VLOOKUP(B18,'для расчета '!$A$2:D$62,4,FALSE))</f>
        <v>64</v>
      </c>
      <c r="D18" s="37">
        <v>100</v>
      </c>
      <c r="E18" s="37"/>
      <c r="F18" s="37"/>
      <c r="G18" s="37"/>
      <c r="H18" s="36"/>
      <c r="I18" s="36">
        <v>30</v>
      </c>
      <c r="J18" s="36">
        <v>0</v>
      </c>
      <c r="K18" s="36"/>
      <c r="L18" s="36">
        <v>30</v>
      </c>
      <c r="M18" s="36">
        <v>30</v>
      </c>
      <c r="N18" s="37">
        <v>30</v>
      </c>
      <c r="O18" s="37"/>
      <c r="P18" s="36">
        <v>35</v>
      </c>
      <c r="Q18" s="51"/>
      <c r="R18" s="36"/>
      <c r="S18" s="36"/>
      <c r="T18" s="37"/>
      <c r="U18" s="37"/>
      <c r="V18" s="37"/>
      <c r="W18" s="54"/>
      <c r="X18" s="53">
        <f t="shared" si="0"/>
        <v>319</v>
      </c>
      <c r="Y18" s="61">
        <v>13</v>
      </c>
    </row>
    <row r="19" spans="1:25">
      <c r="A19" s="34">
        <v>17</v>
      </c>
      <c r="B19" s="35" t="s">
        <v>50</v>
      </c>
      <c r="C19" s="36">
        <f>2*(VLOOKUP(B19,'для расчета '!$A$2:D$62,4,FALSE))</f>
        <v>136</v>
      </c>
      <c r="D19" s="37">
        <v>90</v>
      </c>
      <c r="E19" s="37"/>
      <c r="F19" s="37"/>
      <c r="G19" s="37"/>
      <c r="H19" s="36"/>
      <c r="I19" s="36">
        <v>30</v>
      </c>
      <c r="J19" s="36">
        <v>0</v>
      </c>
      <c r="K19" s="36"/>
      <c r="L19" s="36"/>
      <c r="M19" s="36"/>
      <c r="N19" s="37">
        <v>30</v>
      </c>
      <c r="O19" s="37"/>
      <c r="P19" s="36">
        <v>25</v>
      </c>
      <c r="Q19" s="51"/>
      <c r="R19" s="36"/>
      <c r="S19" s="36"/>
      <c r="T19" s="37"/>
      <c r="U19" s="37"/>
      <c r="V19" s="37"/>
      <c r="W19" s="54"/>
      <c r="X19" s="53">
        <f t="shared" si="0"/>
        <v>311</v>
      </c>
      <c r="Y19" s="61">
        <v>14</v>
      </c>
    </row>
    <row r="20" spans="1:25">
      <c r="A20" s="34">
        <v>57</v>
      </c>
      <c r="B20" s="35" t="s">
        <v>51</v>
      </c>
      <c r="C20" s="36">
        <f>2*(VLOOKUP(B20,'для расчета '!$A$2:D$62,4,FALSE))</f>
        <v>76</v>
      </c>
      <c r="D20" s="37">
        <v>90</v>
      </c>
      <c r="E20" s="37"/>
      <c r="F20" s="37"/>
      <c r="G20" s="37"/>
      <c r="H20" s="36"/>
      <c r="I20" s="36">
        <v>30</v>
      </c>
      <c r="J20" s="36">
        <v>30</v>
      </c>
      <c r="K20" s="36"/>
      <c r="L20" s="36"/>
      <c r="M20" s="36"/>
      <c r="N20" s="37">
        <v>30</v>
      </c>
      <c r="O20" s="37"/>
      <c r="P20" s="36">
        <v>40</v>
      </c>
      <c r="Q20" s="51"/>
      <c r="R20" s="36"/>
      <c r="S20" s="36"/>
      <c r="T20" s="37"/>
      <c r="U20" s="37"/>
      <c r="V20" s="37"/>
      <c r="W20" s="54"/>
      <c r="X20" s="53">
        <f t="shared" si="0"/>
        <v>296</v>
      </c>
      <c r="Y20" s="61">
        <v>15</v>
      </c>
    </row>
    <row r="21" spans="1:25">
      <c r="A21" s="34">
        <v>26</v>
      </c>
      <c r="B21" s="35" t="s">
        <v>52</v>
      </c>
      <c r="C21" s="36">
        <f>2*(VLOOKUP(B21,'для расчета '!$A$2:D$62,4,FALSE))</f>
        <v>100</v>
      </c>
      <c r="D21" s="37">
        <v>80</v>
      </c>
      <c r="E21" s="37"/>
      <c r="F21" s="37"/>
      <c r="G21" s="37"/>
      <c r="H21" s="36"/>
      <c r="I21" s="36">
        <v>30</v>
      </c>
      <c r="J21" s="36">
        <v>0</v>
      </c>
      <c r="K21" s="36"/>
      <c r="L21" s="36"/>
      <c r="M21" s="36">
        <v>30</v>
      </c>
      <c r="N21" s="37">
        <v>30</v>
      </c>
      <c r="O21" s="37"/>
      <c r="P21" s="36">
        <v>20</v>
      </c>
      <c r="Q21" s="51"/>
      <c r="R21" s="36"/>
      <c r="S21" s="36"/>
      <c r="T21" s="37"/>
      <c r="U21" s="37"/>
      <c r="V21" s="37"/>
      <c r="W21" s="54"/>
      <c r="X21" s="53">
        <f t="shared" si="0"/>
        <v>290</v>
      </c>
      <c r="Y21" s="61">
        <v>16</v>
      </c>
    </row>
    <row r="22" spans="1:25">
      <c r="A22" s="34">
        <v>42</v>
      </c>
      <c r="B22" s="35" t="s">
        <v>53</v>
      </c>
      <c r="C22" s="36">
        <f>2*(VLOOKUP(B22,'для расчета '!$A$2:D$62,4,FALSE))</f>
        <v>90</v>
      </c>
      <c r="D22" s="37">
        <v>80</v>
      </c>
      <c r="E22" s="37"/>
      <c r="F22" s="37"/>
      <c r="G22" s="37"/>
      <c r="H22" s="36"/>
      <c r="I22" s="36">
        <v>30</v>
      </c>
      <c r="J22" s="36">
        <v>0</v>
      </c>
      <c r="K22" s="36"/>
      <c r="L22" s="36"/>
      <c r="M22" s="36">
        <v>30</v>
      </c>
      <c r="N22" s="37">
        <v>30</v>
      </c>
      <c r="O22" s="37"/>
      <c r="P22" s="36">
        <v>30</v>
      </c>
      <c r="Q22" s="51"/>
      <c r="R22" s="36"/>
      <c r="S22" s="36"/>
      <c r="T22" s="37"/>
      <c r="U22" s="37"/>
      <c r="V22" s="37"/>
      <c r="W22" s="54"/>
      <c r="X22" s="53">
        <f t="shared" si="0"/>
        <v>290</v>
      </c>
      <c r="Y22" s="61">
        <v>16</v>
      </c>
    </row>
    <row r="23" spans="1:25">
      <c r="A23" s="34">
        <v>1</v>
      </c>
      <c r="B23" s="35" t="s">
        <v>54</v>
      </c>
      <c r="C23" s="36">
        <f>2*(VLOOKUP(B23,'для расчета '!$A$2:D$62,4,FALSE))</f>
        <v>34</v>
      </c>
      <c r="D23" s="37">
        <v>40</v>
      </c>
      <c r="E23" s="37"/>
      <c r="F23" s="37"/>
      <c r="G23" s="37"/>
      <c r="H23" s="36"/>
      <c r="I23" s="36">
        <v>30</v>
      </c>
      <c r="J23" s="36">
        <v>30</v>
      </c>
      <c r="K23" s="36"/>
      <c r="L23" s="36">
        <v>30</v>
      </c>
      <c r="M23" s="36">
        <v>30</v>
      </c>
      <c r="N23" s="37">
        <v>30</v>
      </c>
      <c r="O23" s="37"/>
      <c r="P23" s="36">
        <v>30</v>
      </c>
      <c r="Q23" s="51">
        <v>30</v>
      </c>
      <c r="R23" s="36"/>
      <c r="S23" s="36"/>
      <c r="T23" s="37"/>
      <c r="U23" s="37"/>
      <c r="V23" s="37"/>
      <c r="W23" s="52"/>
      <c r="X23" s="53">
        <f t="shared" si="0"/>
        <v>284</v>
      </c>
      <c r="Y23" s="61">
        <v>17</v>
      </c>
    </row>
    <row r="24" spans="1:25">
      <c r="A24" s="34">
        <v>6</v>
      </c>
      <c r="B24" s="35" t="s">
        <v>55</v>
      </c>
      <c r="C24" s="36">
        <f>2*(VLOOKUP(B24,'для расчета '!$A$2:D$62,4,FALSE))</f>
        <v>84</v>
      </c>
      <c r="D24" s="37">
        <v>40</v>
      </c>
      <c r="E24" s="37"/>
      <c r="F24" s="37"/>
      <c r="G24" s="37"/>
      <c r="H24" s="38"/>
      <c r="I24" s="36">
        <v>30</v>
      </c>
      <c r="J24" s="36">
        <v>30</v>
      </c>
      <c r="K24" s="36"/>
      <c r="L24" s="36"/>
      <c r="M24" s="36">
        <v>30</v>
      </c>
      <c r="N24" s="37">
        <v>30</v>
      </c>
      <c r="O24" s="37"/>
      <c r="P24" s="36">
        <v>35</v>
      </c>
      <c r="Q24" s="51"/>
      <c r="R24" s="36"/>
      <c r="S24" s="36"/>
      <c r="T24" s="37"/>
      <c r="U24" s="37"/>
      <c r="V24" s="37"/>
      <c r="W24" s="54"/>
      <c r="X24" s="53">
        <f t="shared" si="0"/>
        <v>279</v>
      </c>
      <c r="Y24" s="61">
        <v>18</v>
      </c>
    </row>
    <row r="25" spans="1:25">
      <c r="A25" s="34">
        <v>3</v>
      </c>
      <c r="B25" s="35" t="s">
        <v>56</v>
      </c>
      <c r="C25" s="36">
        <f>2*(VLOOKUP(B25,'для расчета '!$A$2:D$62,4,FALSE))</f>
        <v>42</v>
      </c>
      <c r="D25" s="37">
        <v>80</v>
      </c>
      <c r="E25" s="37"/>
      <c r="F25" s="37"/>
      <c r="G25" s="37"/>
      <c r="H25" s="36"/>
      <c r="I25" s="36">
        <v>30</v>
      </c>
      <c r="J25" s="36">
        <v>0</v>
      </c>
      <c r="K25" s="36"/>
      <c r="L25" s="36"/>
      <c r="M25" s="36">
        <v>30</v>
      </c>
      <c r="N25" s="37">
        <v>30</v>
      </c>
      <c r="O25" s="37"/>
      <c r="P25" s="36">
        <v>20</v>
      </c>
      <c r="Q25" s="51"/>
      <c r="R25" s="36">
        <v>40</v>
      </c>
      <c r="S25" s="36"/>
      <c r="T25" s="37"/>
      <c r="U25" s="37"/>
      <c r="V25" s="37"/>
      <c r="W25" s="54"/>
      <c r="X25" s="53">
        <f t="shared" si="0"/>
        <v>272</v>
      </c>
      <c r="Y25" s="61">
        <v>19</v>
      </c>
    </row>
    <row r="26" spans="1:25">
      <c r="A26" s="34">
        <v>55</v>
      </c>
      <c r="B26" s="35" t="s">
        <v>57</v>
      </c>
      <c r="C26" s="36">
        <f>2*(VLOOKUP(B26,'для расчета '!$A$2:D$62,4,FALSE))</f>
        <v>90</v>
      </c>
      <c r="D26" s="37">
        <v>100</v>
      </c>
      <c r="E26" s="37"/>
      <c r="F26" s="37"/>
      <c r="G26" s="37"/>
      <c r="H26" s="36"/>
      <c r="I26" s="36">
        <v>30</v>
      </c>
      <c r="J26" s="36">
        <v>0</v>
      </c>
      <c r="K26" s="36"/>
      <c r="L26" s="36"/>
      <c r="M26" s="36"/>
      <c r="N26" s="37">
        <v>30</v>
      </c>
      <c r="O26" s="37"/>
      <c r="P26" s="36">
        <v>20</v>
      </c>
      <c r="Q26" s="51"/>
      <c r="R26" s="36"/>
      <c r="S26" s="36"/>
      <c r="T26" s="37"/>
      <c r="U26" s="37"/>
      <c r="V26" s="37"/>
      <c r="W26" s="54"/>
      <c r="X26" s="53">
        <f t="shared" si="0"/>
        <v>270</v>
      </c>
      <c r="Y26" s="61">
        <v>20</v>
      </c>
    </row>
    <row r="27" spans="1:25">
      <c r="A27" s="34">
        <v>47</v>
      </c>
      <c r="B27" s="35" t="s">
        <v>58</v>
      </c>
      <c r="C27" s="36">
        <f>2*(VLOOKUP(B27,'для расчета '!$A$2:D$62,4,FALSE))</f>
        <v>50</v>
      </c>
      <c r="D27" s="37">
        <v>90</v>
      </c>
      <c r="E27" s="37"/>
      <c r="F27" s="37"/>
      <c r="G27" s="37"/>
      <c r="H27" s="39"/>
      <c r="I27" s="36">
        <v>30</v>
      </c>
      <c r="J27" s="36">
        <v>0</v>
      </c>
      <c r="K27" s="36"/>
      <c r="L27" s="36"/>
      <c r="M27" s="36">
        <v>30</v>
      </c>
      <c r="N27" s="37">
        <v>30</v>
      </c>
      <c r="O27" s="37"/>
      <c r="P27" s="36">
        <v>25</v>
      </c>
      <c r="Q27" s="51"/>
      <c r="R27" s="36"/>
      <c r="S27" s="36"/>
      <c r="T27" s="37"/>
      <c r="U27" s="37"/>
      <c r="V27" s="37"/>
      <c r="W27" s="54"/>
      <c r="X27" s="53">
        <f t="shared" si="0"/>
        <v>255</v>
      </c>
      <c r="Y27" s="61">
        <v>21</v>
      </c>
    </row>
    <row r="28" spans="1:25">
      <c r="A28" s="34">
        <v>51</v>
      </c>
      <c r="B28" s="35" t="s">
        <v>59</v>
      </c>
      <c r="C28" s="36">
        <f>2*(VLOOKUP(B28,'для расчета '!$A$2:D$62,4,FALSE))</f>
        <v>70</v>
      </c>
      <c r="D28" s="37">
        <v>40</v>
      </c>
      <c r="E28" s="37"/>
      <c r="F28" s="37"/>
      <c r="G28" s="37"/>
      <c r="H28" s="36"/>
      <c r="I28" s="36">
        <v>30</v>
      </c>
      <c r="J28" s="36">
        <v>0</v>
      </c>
      <c r="K28" s="36"/>
      <c r="L28" s="36"/>
      <c r="M28" s="36"/>
      <c r="N28" s="37">
        <v>30</v>
      </c>
      <c r="O28" s="37"/>
      <c r="P28" s="36">
        <v>40</v>
      </c>
      <c r="Q28" s="51"/>
      <c r="R28" s="36">
        <v>40</v>
      </c>
      <c r="S28" s="36"/>
      <c r="T28" s="37"/>
      <c r="U28" s="37"/>
      <c r="V28" s="37"/>
      <c r="W28" s="54"/>
      <c r="X28" s="53">
        <f t="shared" si="0"/>
        <v>250</v>
      </c>
      <c r="Y28" s="61">
        <v>22</v>
      </c>
    </row>
    <row r="29" spans="1:25">
      <c r="A29" s="34">
        <v>36</v>
      </c>
      <c r="B29" s="35" t="s">
        <v>60</v>
      </c>
      <c r="C29" s="36">
        <f>2*(VLOOKUP(B29,'для расчета '!$A$2:D$62,4,FALSE))</f>
        <v>66</v>
      </c>
      <c r="D29" s="37">
        <v>70</v>
      </c>
      <c r="E29" s="37"/>
      <c r="F29" s="37"/>
      <c r="G29" s="37"/>
      <c r="H29" s="36"/>
      <c r="I29" s="36">
        <v>30</v>
      </c>
      <c r="J29" s="36">
        <v>0</v>
      </c>
      <c r="K29" s="36"/>
      <c r="L29" s="36">
        <v>30</v>
      </c>
      <c r="M29" s="36"/>
      <c r="N29" s="37">
        <v>30</v>
      </c>
      <c r="O29" s="37"/>
      <c r="P29" s="36">
        <v>20</v>
      </c>
      <c r="Q29" s="51"/>
      <c r="R29" s="36"/>
      <c r="S29" s="36"/>
      <c r="T29" s="37"/>
      <c r="U29" s="37"/>
      <c r="V29" s="37"/>
      <c r="W29" s="54"/>
      <c r="X29" s="53">
        <f t="shared" si="0"/>
        <v>246</v>
      </c>
      <c r="Y29" s="61">
        <v>23</v>
      </c>
    </row>
    <row r="30" ht="37.5" spans="1:25">
      <c r="A30" s="34">
        <v>54</v>
      </c>
      <c r="B30" s="35" t="s">
        <v>61</v>
      </c>
      <c r="C30" s="36">
        <f>2*(VLOOKUP(B30,'для расчета '!$A$2:D$62,4,FALSE))</f>
        <v>32</v>
      </c>
      <c r="D30" s="37">
        <v>40</v>
      </c>
      <c r="E30" s="37"/>
      <c r="F30" s="37"/>
      <c r="G30" s="37"/>
      <c r="H30" s="36"/>
      <c r="I30" s="36">
        <v>30</v>
      </c>
      <c r="J30" s="36">
        <v>0</v>
      </c>
      <c r="K30" s="36"/>
      <c r="L30" s="36"/>
      <c r="M30" s="36">
        <v>30</v>
      </c>
      <c r="N30" s="37">
        <v>30</v>
      </c>
      <c r="O30" s="37"/>
      <c r="P30" s="36">
        <v>40</v>
      </c>
      <c r="Q30" s="51"/>
      <c r="R30" s="36">
        <v>40</v>
      </c>
      <c r="S30" s="36"/>
      <c r="T30" s="37"/>
      <c r="U30" s="37"/>
      <c r="V30" s="37"/>
      <c r="W30" s="54"/>
      <c r="X30" s="53">
        <f t="shared" si="0"/>
        <v>242</v>
      </c>
      <c r="Y30" s="61">
        <v>24</v>
      </c>
    </row>
    <row r="31" ht="37.5" spans="1:25">
      <c r="A31" s="34">
        <v>61</v>
      </c>
      <c r="B31" s="35" t="s">
        <v>62</v>
      </c>
      <c r="C31" s="36">
        <f>2*(VLOOKUP(B31,'для расчета '!$A$2:D$62,4,FALSE))</f>
        <v>38</v>
      </c>
      <c r="D31" s="37">
        <v>60</v>
      </c>
      <c r="E31" s="37"/>
      <c r="F31" s="37"/>
      <c r="G31" s="37"/>
      <c r="H31" s="36"/>
      <c r="I31" s="36">
        <v>30</v>
      </c>
      <c r="J31" s="36">
        <v>0</v>
      </c>
      <c r="K31" s="36"/>
      <c r="L31" s="36"/>
      <c r="M31" s="36"/>
      <c r="N31" s="37">
        <v>30</v>
      </c>
      <c r="O31" s="37"/>
      <c r="P31" s="36">
        <v>35</v>
      </c>
      <c r="Q31" s="51"/>
      <c r="R31" s="36">
        <v>40</v>
      </c>
      <c r="S31" s="36"/>
      <c r="T31" s="37"/>
      <c r="U31" s="37"/>
      <c r="V31" s="37"/>
      <c r="W31" s="54"/>
      <c r="X31" s="53">
        <f t="shared" si="0"/>
        <v>233</v>
      </c>
      <c r="Y31" s="61">
        <v>25</v>
      </c>
    </row>
    <row r="32" spans="1:25">
      <c r="A32" s="34">
        <v>20</v>
      </c>
      <c r="B32" s="35" t="s">
        <v>63</v>
      </c>
      <c r="C32" s="36">
        <f>2*(VLOOKUP(B32,'для расчета '!$A$2:D$62,4,FALSE))</f>
        <v>72</v>
      </c>
      <c r="D32" s="37">
        <v>80</v>
      </c>
      <c r="E32" s="37"/>
      <c r="F32" s="37"/>
      <c r="G32" s="37"/>
      <c r="H32" s="36"/>
      <c r="I32" s="36">
        <v>30</v>
      </c>
      <c r="J32" s="36">
        <v>0</v>
      </c>
      <c r="K32" s="36"/>
      <c r="L32" s="36"/>
      <c r="M32" s="36"/>
      <c r="N32" s="37">
        <v>30</v>
      </c>
      <c r="O32" s="37"/>
      <c r="P32" s="36">
        <v>20</v>
      </c>
      <c r="Q32" s="51"/>
      <c r="R32" s="36"/>
      <c r="S32" s="36"/>
      <c r="T32" s="37"/>
      <c r="U32" s="37"/>
      <c r="V32" s="37"/>
      <c r="W32" s="54"/>
      <c r="X32" s="53">
        <f t="shared" si="0"/>
        <v>232</v>
      </c>
      <c r="Y32" s="61">
        <v>26</v>
      </c>
    </row>
    <row r="33" spans="1:25">
      <c r="A33" s="34">
        <v>18</v>
      </c>
      <c r="B33" s="35" t="s">
        <v>64</v>
      </c>
      <c r="C33" s="36">
        <f>2*(VLOOKUP(B33,'для расчета '!$A$2:D$62,4,FALSE))</f>
        <v>26</v>
      </c>
      <c r="D33" s="37">
        <v>20</v>
      </c>
      <c r="E33" s="37"/>
      <c r="F33" s="37"/>
      <c r="G33" s="37"/>
      <c r="H33" s="36"/>
      <c r="I33" s="36">
        <v>30</v>
      </c>
      <c r="J33" s="36">
        <v>30</v>
      </c>
      <c r="K33" s="36"/>
      <c r="L33" s="36">
        <v>30</v>
      </c>
      <c r="M33" s="36"/>
      <c r="N33" s="37">
        <v>30</v>
      </c>
      <c r="O33" s="37"/>
      <c r="P33" s="36">
        <v>20</v>
      </c>
      <c r="Q33" s="51"/>
      <c r="R33" s="36">
        <v>40</v>
      </c>
      <c r="S33" s="36"/>
      <c r="T33" s="37"/>
      <c r="U33" s="37"/>
      <c r="V33" s="37"/>
      <c r="W33" s="54"/>
      <c r="X33" s="53">
        <f t="shared" si="0"/>
        <v>226</v>
      </c>
      <c r="Y33" s="61">
        <v>27</v>
      </c>
    </row>
    <row r="34" spans="1:25">
      <c r="A34" s="34">
        <v>39</v>
      </c>
      <c r="B34" s="35" t="s">
        <v>65</v>
      </c>
      <c r="C34" s="36">
        <f>2*(VLOOKUP(B34,'для расчета '!$A$2:D$62,4,FALSE))</f>
        <v>24</v>
      </c>
      <c r="D34" s="37">
        <v>60</v>
      </c>
      <c r="E34" s="37"/>
      <c r="F34" s="37"/>
      <c r="G34" s="37"/>
      <c r="H34" s="36"/>
      <c r="I34" s="36">
        <v>30</v>
      </c>
      <c r="J34" s="36">
        <v>0</v>
      </c>
      <c r="K34" s="36"/>
      <c r="L34" s="36">
        <v>30</v>
      </c>
      <c r="M34" s="36">
        <v>30</v>
      </c>
      <c r="N34" s="37">
        <v>30</v>
      </c>
      <c r="O34" s="37"/>
      <c r="P34" s="36">
        <v>20</v>
      </c>
      <c r="Q34" s="51"/>
      <c r="R34" s="36"/>
      <c r="S34" s="36"/>
      <c r="T34" s="37"/>
      <c r="U34" s="37"/>
      <c r="V34" s="37"/>
      <c r="W34" s="54"/>
      <c r="X34" s="53">
        <f t="shared" si="0"/>
        <v>224</v>
      </c>
      <c r="Y34" s="61">
        <v>28</v>
      </c>
    </row>
    <row r="35" spans="1:25">
      <c r="A35" s="34">
        <v>40</v>
      </c>
      <c r="B35" s="35" t="s">
        <v>66</v>
      </c>
      <c r="C35" s="36">
        <f>2*(VLOOKUP(B35,'для расчета '!$A$2:D$62,4,FALSE))</f>
        <v>34</v>
      </c>
      <c r="D35" s="37">
        <v>10</v>
      </c>
      <c r="E35" s="37"/>
      <c r="F35" s="37"/>
      <c r="G35" s="37"/>
      <c r="H35" s="36"/>
      <c r="I35" s="36">
        <v>30</v>
      </c>
      <c r="J35" s="36">
        <v>0</v>
      </c>
      <c r="K35" s="36"/>
      <c r="L35" s="36">
        <v>30</v>
      </c>
      <c r="M35" s="36"/>
      <c r="N35" s="37">
        <v>30</v>
      </c>
      <c r="O35" s="37"/>
      <c r="P35" s="36">
        <v>50</v>
      </c>
      <c r="Q35" s="51"/>
      <c r="R35" s="36">
        <v>40</v>
      </c>
      <c r="S35" s="36"/>
      <c r="T35" s="37"/>
      <c r="U35" s="37"/>
      <c r="V35" s="37"/>
      <c r="W35" s="54"/>
      <c r="X35" s="53">
        <f t="shared" si="0"/>
        <v>224</v>
      </c>
      <c r="Y35" s="61">
        <v>28</v>
      </c>
    </row>
    <row r="36" spans="1:25">
      <c r="A36" s="34">
        <v>4</v>
      </c>
      <c r="B36" s="35" t="s">
        <v>67</v>
      </c>
      <c r="C36" s="36">
        <f>2*(VLOOKUP(B36,'для расчета '!$A$2:D$62,4,FALSE))</f>
        <v>42</v>
      </c>
      <c r="D36" s="37">
        <v>40</v>
      </c>
      <c r="E36" s="37"/>
      <c r="F36" s="37"/>
      <c r="G36" s="37"/>
      <c r="H36" s="36"/>
      <c r="I36" s="36">
        <v>30</v>
      </c>
      <c r="J36" s="36">
        <v>30</v>
      </c>
      <c r="K36" s="36"/>
      <c r="L36" s="36"/>
      <c r="M36" s="36"/>
      <c r="N36" s="37">
        <v>30</v>
      </c>
      <c r="O36" s="37"/>
      <c r="P36" s="36">
        <v>20</v>
      </c>
      <c r="Q36" s="51">
        <v>30</v>
      </c>
      <c r="R36" s="36"/>
      <c r="S36" s="36"/>
      <c r="T36" s="37"/>
      <c r="U36" s="37"/>
      <c r="V36" s="37"/>
      <c r="W36" s="54"/>
      <c r="X36" s="53">
        <f t="shared" si="0"/>
        <v>222</v>
      </c>
      <c r="Y36" s="61">
        <v>29</v>
      </c>
    </row>
    <row r="37" spans="1:25">
      <c r="A37" s="34">
        <v>5</v>
      </c>
      <c r="B37" s="35" t="s">
        <v>68</v>
      </c>
      <c r="C37" s="36">
        <f>2*(VLOOKUP(B37,'для расчета '!$A$2:D$62,4,FALSE))</f>
        <v>22</v>
      </c>
      <c r="D37" s="37">
        <v>70</v>
      </c>
      <c r="E37" s="37"/>
      <c r="F37" s="37"/>
      <c r="G37" s="37"/>
      <c r="H37" s="36"/>
      <c r="I37" s="36">
        <v>30</v>
      </c>
      <c r="J37" s="36">
        <v>0</v>
      </c>
      <c r="K37" s="36"/>
      <c r="L37" s="36"/>
      <c r="M37" s="36"/>
      <c r="N37" s="37">
        <v>30</v>
      </c>
      <c r="O37" s="37"/>
      <c r="P37" s="36">
        <v>25</v>
      </c>
      <c r="Q37" s="51"/>
      <c r="R37" s="36">
        <v>40</v>
      </c>
      <c r="S37" s="36"/>
      <c r="T37" s="37"/>
      <c r="U37" s="37"/>
      <c r="V37" s="37"/>
      <c r="W37" s="54"/>
      <c r="X37" s="53">
        <f t="shared" si="0"/>
        <v>217</v>
      </c>
      <c r="Y37" s="61">
        <v>30</v>
      </c>
    </row>
    <row r="38" spans="1:25">
      <c r="A38" s="34">
        <v>15</v>
      </c>
      <c r="B38" s="35" t="s">
        <v>69</v>
      </c>
      <c r="C38" s="36">
        <f>2*(VLOOKUP(B38,'для расчета '!$A$2:D$62,4,FALSE))</f>
        <v>74</v>
      </c>
      <c r="D38" s="37">
        <v>60</v>
      </c>
      <c r="E38" s="37"/>
      <c r="F38" s="37"/>
      <c r="G38" s="37"/>
      <c r="H38" s="36"/>
      <c r="I38" s="36">
        <v>30</v>
      </c>
      <c r="J38" s="36">
        <v>0</v>
      </c>
      <c r="K38" s="36"/>
      <c r="L38" s="36"/>
      <c r="M38" s="36"/>
      <c r="N38" s="37">
        <v>30</v>
      </c>
      <c r="O38" s="37"/>
      <c r="P38" s="36">
        <v>20</v>
      </c>
      <c r="Q38" s="51"/>
      <c r="R38" s="36"/>
      <c r="S38" s="36"/>
      <c r="T38" s="37"/>
      <c r="U38" s="37"/>
      <c r="V38" s="37"/>
      <c r="W38" s="54"/>
      <c r="X38" s="53">
        <f t="shared" si="0"/>
        <v>214</v>
      </c>
      <c r="Y38" s="61">
        <v>31</v>
      </c>
    </row>
    <row r="39" spans="1:25">
      <c r="A39" s="34">
        <v>29</v>
      </c>
      <c r="B39" s="35" t="s">
        <v>70</v>
      </c>
      <c r="C39" s="36">
        <f>2*(VLOOKUP(B39,'для расчета '!$A$2:D$62,4,FALSE))</f>
        <v>44</v>
      </c>
      <c r="D39" s="37">
        <v>70</v>
      </c>
      <c r="E39" s="37"/>
      <c r="F39" s="37"/>
      <c r="G39" s="37"/>
      <c r="H39" s="36"/>
      <c r="I39" s="36">
        <v>30</v>
      </c>
      <c r="J39" s="36">
        <v>0</v>
      </c>
      <c r="K39" s="36"/>
      <c r="L39" s="36"/>
      <c r="M39" s="36"/>
      <c r="N39" s="37">
        <v>30</v>
      </c>
      <c r="O39" s="37"/>
      <c r="P39" s="36">
        <v>40</v>
      </c>
      <c r="Q39" s="51"/>
      <c r="R39" s="36"/>
      <c r="S39" s="36"/>
      <c r="T39" s="37"/>
      <c r="U39" s="37"/>
      <c r="V39" s="37"/>
      <c r="W39" s="54"/>
      <c r="X39" s="53">
        <f t="shared" si="0"/>
        <v>214</v>
      </c>
      <c r="Y39" s="61">
        <v>31</v>
      </c>
    </row>
    <row r="40" spans="1:25">
      <c r="A40" s="34">
        <v>41</v>
      </c>
      <c r="B40" s="35" t="s">
        <v>71</v>
      </c>
      <c r="C40" s="36">
        <f>2*(VLOOKUP(B40,'для расчета '!$A$2:D$62,4,FALSE))</f>
        <v>34</v>
      </c>
      <c r="D40" s="37">
        <v>60</v>
      </c>
      <c r="E40" s="37"/>
      <c r="F40" s="37"/>
      <c r="G40" s="37"/>
      <c r="H40" s="36"/>
      <c r="I40" s="36">
        <v>30</v>
      </c>
      <c r="J40" s="36">
        <v>30</v>
      </c>
      <c r="K40" s="36"/>
      <c r="L40" s="36"/>
      <c r="M40" s="36"/>
      <c r="N40" s="37">
        <v>30</v>
      </c>
      <c r="O40" s="37"/>
      <c r="P40" s="36">
        <v>30</v>
      </c>
      <c r="Q40" s="51"/>
      <c r="R40" s="36"/>
      <c r="S40" s="36"/>
      <c r="T40" s="37"/>
      <c r="U40" s="37"/>
      <c r="V40" s="37"/>
      <c r="W40" s="54"/>
      <c r="X40" s="53">
        <f t="shared" si="0"/>
        <v>214</v>
      </c>
      <c r="Y40" s="61">
        <v>31</v>
      </c>
    </row>
    <row r="41" spans="1:25">
      <c r="A41" s="34">
        <v>27</v>
      </c>
      <c r="B41" s="35" t="s">
        <v>72</v>
      </c>
      <c r="C41" s="36">
        <f>2*(VLOOKUP(B41,'для расчета '!$A$2:D$62,4,FALSE))</f>
        <v>32</v>
      </c>
      <c r="D41" s="37">
        <v>70</v>
      </c>
      <c r="E41" s="37"/>
      <c r="F41" s="37"/>
      <c r="G41" s="37"/>
      <c r="H41" s="36"/>
      <c r="I41" s="36">
        <v>30</v>
      </c>
      <c r="J41" s="36">
        <v>0</v>
      </c>
      <c r="K41" s="36"/>
      <c r="L41" s="36"/>
      <c r="M41" s="36">
        <v>30</v>
      </c>
      <c r="N41" s="37">
        <v>30</v>
      </c>
      <c r="O41" s="37"/>
      <c r="P41" s="36">
        <v>20</v>
      </c>
      <c r="Q41" s="51"/>
      <c r="R41" s="36"/>
      <c r="S41" s="36"/>
      <c r="T41" s="37"/>
      <c r="U41" s="37"/>
      <c r="V41" s="37"/>
      <c r="W41" s="54"/>
      <c r="X41" s="53">
        <f t="shared" si="0"/>
        <v>212</v>
      </c>
      <c r="Y41" s="61">
        <v>32</v>
      </c>
    </row>
    <row r="42" spans="1:25">
      <c r="A42" s="34">
        <v>9</v>
      </c>
      <c r="B42" s="35" t="s">
        <v>73</v>
      </c>
      <c r="C42" s="36">
        <f>2*(VLOOKUP(B42,'для расчета '!$A$2:D$62,4,FALSE))</f>
        <v>26</v>
      </c>
      <c r="D42" s="37">
        <v>40</v>
      </c>
      <c r="E42" s="37"/>
      <c r="F42" s="37"/>
      <c r="G42" s="37"/>
      <c r="H42" s="36"/>
      <c r="I42" s="36">
        <v>30</v>
      </c>
      <c r="J42" s="36">
        <v>0</v>
      </c>
      <c r="K42" s="36"/>
      <c r="L42" s="36">
        <v>30</v>
      </c>
      <c r="M42" s="36"/>
      <c r="N42" s="37">
        <v>30</v>
      </c>
      <c r="O42" s="37"/>
      <c r="P42" s="36">
        <v>25</v>
      </c>
      <c r="Q42" s="51">
        <v>30</v>
      </c>
      <c r="R42" s="36"/>
      <c r="S42" s="36"/>
      <c r="T42" s="37"/>
      <c r="U42" s="37"/>
      <c r="V42" s="37"/>
      <c r="W42" s="54"/>
      <c r="X42" s="53">
        <f t="shared" si="0"/>
        <v>211</v>
      </c>
      <c r="Y42" s="61">
        <v>33</v>
      </c>
    </row>
    <row r="43" spans="1:25">
      <c r="A43" s="34">
        <v>31</v>
      </c>
      <c r="B43" s="35" t="s">
        <v>74</v>
      </c>
      <c r="C43" s="36">
        <f>2*(VLOOKUP(B43,'для расчета '!$A$2:D$62,4,FALSE))</f>
        <v>40</v>
      </c>
      <c r="D43" s="37">
        <v>40</v>
      </c>
      <c r="E43" s="37"/>
      <c r="F43" s="37"/>
      <c r="G43" s="37"/>
      <c r="H43" s="36"/>
      <c r="I43" s="36">
        <v>30</v>
      </c>
      <c r="J43" s="36">
        <v>0</v>
      </c>
      <c r="K43" s="36"/>
      <c r="L43" s="36">
        <v>30</v>
      </c>
      <c r="M43" s="36"/>
      <c r="N43" s="37">
        <v>30</v>
      </c>
      <c r="O43" s="37"/>
      <c r="P43" s="36">
        <v>35</v>
      </c>
      <c r="Q43" s="51"/>
      <c r="R43" s="36"/>
      <c r="S43" s="36"/>
      <c r="T43" s="37"/>
      <c r="U43" s="37"/>
      <c r="V43" s="37"/>
      <c r="W43" s="54"/>
      <c r="X43" s="53">
        <f t="shared" si="0"/>
        <v>205</v>
      </c>
      <c r="Y43" s="61">
        <v>34</v>
      </c>
    </row>
    <row r="44" spans="1:25">
      <c r="A44" s="34">
        <v>34</v>
      </c>
      <c r="B44" s="35" t="s">
        <v>75</v>
      </c>
      <c r="C44" s="36">
        <f>2*(VLOOKUP(B44,'для расчета '!$A$2:D$62,4,FALSE))</f>
        <v>54</v>
      </c>
      <c r="D44" s="37">
        <v>60</v>
      </c>
      <c r="E44" s="37"/>
      <c r="F44" s="37"/>
      <c r="G44" s="37"/>
      <c r="H44" s="36"/>
      <c r="I44" s="36">
        <v>30</v>
      </c>
      <c r="J44" s="36">
        <v>0</v>
      </c>
      <c r="K44" s="36"/>
      <c r="L44" s="36"/>
      <c r="M44" s="36"/>
      <c r="N44" s="37">
        <v>30</v>
      </c>
      <c r="O44" s="37"/>
      <c r="P44" s="36">
        <v>25</v>
      </c>
      <c r="Q44" s="51"/>
      <c r="R44" s="36"/>
      <c r="S44" s="36"/>
      <c r="T44" s="37"/>
      <c r="U44" s="37"/>
      <c r="V44" s="37"/>
      <c r="W44" s="54"/>
      <c r="X44" s="53">
        <f t="shared" si="0"/>
        <v>199</v>
      </c>
      <c r="Y44" s="61">
        <v>35</v>
      </c>
    </row>
    <row r="45" spans="1:25">
      <c r="A45" s="34">
        <v>2</v>
      </c>
      <c r="B45" s="35" t="s">
        <v>76</v>
      </c>
      <c r="C45" s="36">
        <f>2*(VLOOKUP(B45,'для расчета '!$A$2:D$62,4,FALSE))</f>
        <v>62</v>
      </c>
      <c r="D45" s="37">
        <v>20</v>
      </c>
      <c r="E45" s="37"/>
      <c r="F45" s="37"/>
      <c r="G45" s="37"/>
      <c r="H45" s="36"/>
      <c r="I45" s="36">
        <v>30</v>
      </c>
      <c r="J45" s="36">
        <v>0</v>
      </c>
      <c r="K45" s="36"/>
      <c r="L45" s="36"/>
      <c r="M45" s="36">
        <v>30</v>
      </c>
      <c r="N45" s="37">
        <v>30</v>
      </c>
      <c r="O45" s="37"/>
      <c r="P45" s="36">
        <v>25</v>
      </c>
      <c r="Q45" s="51"/>
      <c r="R45" s="36"/>
      <c r="S45" s="36"/>
      <c r="T45" s="37"/>
      <c r="U45" s="37"/>
      <c r="V45" s="37"/>
      <c r="W45" s="54"/>
      <c r="X45" s="53">
        <f t="shared" si="0"/>
        <v>197</v>
      </c>
      <c r="Y45" s="61">
        <v>36</v>
      </c>
    </row>
    <row r="46" spans="1:25">
      <c r="A46" s="34">
        <v>38</v>
      </c>
      <c r="B46" s="35" t="s">
        <v>77</v>
      </c>
      <c r="C46" s="36">
        <f>2*(VLOOKUP(B46,'для расчета '!$A$2:D$62,4,FALSE))</f>
        <v>32</v>
      </c>
      <c r="D46" s="37">
        <v>20</v>
      </c>
      <c r="E46" s="37"/>
      <c r="F46" s="37"/>
      <c r="G46" s="37"/>
      <c r="H46" s="36"/>
      <c r="I46" s="36">
        <v>30</v>
      </c>
      <c r="J46" s="36">
        <v>30</v>
      </c>
      <c r="K46" s="36"/>
      <c r="L46" s="36">
        <v>30</v>
      </c>
      <c r="M46" s="36"/>
      <c r="N46" s="37">
        <v>30</v>
      </c>
      <c r="O46" s="37"/>
      <c r="P46" s="36">
        <v>20</v>
      </c>
      <c r="Q46" s="51"/>
      <c r="R46" s="36"/>
      <c r="S46" s="36"/>
      <c r="T46" s="37"/>
      <c r="U46" s="37"/>
      <c r="V46" s="37"/>
      <c r="W46" s="54"/>
      <c r="X46" s="53">
        <f t="shared" si="0"/>
        <v>192</v>
      </c>
      <c r="Y46" s="61">
        <v>37</v>
      </c>
    </row>
    <row r="47" spans="1:25">
      <c r="A47" s="34">
        <v>43</v>
      </c>
      <c r="B47" s="35" t="s">
        <v>78</v>
      </c>
      <c r="C47" s="36">
        <f>2*(VLOOKUP(B47,'для расчета '!$A$2:D$62,4,FALSE))</f>
        <v>40</v>
      </c>
      <c r="D47" s="37">
        <v>90</v>
      </c>
      <c r="E47" s="37"/>
      <c r="F47" s="37"/>
      <c r="G47" s="37"/>
      <c r="H47" s="36"/>
      <c r="I47" s="36">
        <v>30</v>
      </c>
      <c r="J47" s="36">
        <v>0</v>
      </c>
      <c r="K47" s="36"/>
      <c r="L47" s="36"/>
      <c r="M47" s="36"/>
      <c r="N47" s="37">
        <v>30</v>
      </c>
      <c r="O47" s="37"/>
      <c r="P47" s="36"/>
      <c r="Q47" s="51"/>
      <c r="R47" s="36"/>
      <c r="S47" s="36"/>
      <c r="T47" s="37"/>
      <c r="U47" s="37"/>
      <c r="V47" s="37"/>
      <c r="W47" s="54"/>
      <c r="X47" s="53">
        <f t="shared" si="0"/>
        <v>190</v>
      </c>
      <c r="Y47" s="61">
        <v>38</v>
      </c>
    </row>
    <row r="48" ht="37.5" spans="1:25">
      <c r="A48" s="34">
        <v>59</v>
      </c>
      <c r="B48" s="35" t="s">
        <v>79</v>
      </c>
      <c r="C48" s="36">
        <f>2*(VLOOKUP(B48,'для расчета '!$A$2:D$62,4,FALSE))</f>
        <v>12</v>
      </c>
      <c r="D48" s="37">
        <v>10</v>
      </c>
      <c r="E48" s="37"/>
      <c r="F48" s="37"/>
      <c r="G48" s="37"/>
      <c r="H48" s="36"/>
      <c r="I48" s="36">
        <v>30</v>
      </c>
      <c r="J48" s="36">
        <v>0</v>
      </c>
      <c r="K48" s="36"/>
      <c r="L48" s="36">
        <v>30</v>
      </c>
      <c r="M48" s="36"/>
      <c r="N48" s="37">
        <v>30</v>
      </c>
      <c r="O48" s="37"/>
      <c r="P48" s="36">
        <v>25</v>
      </c>
      <c r="Q48" s="51"/>
      <c r="R48" s="36">
        <v>40</v>
      </c>
      <c r="S48" s="36"/>
      <c r="T48" s="37"/>
      <c r="U48" s="37"/>
      <c r="V48" s="37"/>
      <c r="W48" s="54"/>
      <c r="X48" s="53">
        <f t="shared" si="0"/>
        <v>177</v>
      </c>
      <c r="Y48" s="61">
        <v>39</v>
      </c>
    </row>
    <row r="49" spans="1:25">
      <c r="A49" s="34">
        <v>25</v>
      </c>
      <c r="B49" s="35" t="s">
        <v>80</v>
      </c>
      <c r="C49" s="36">
        <f>2*(VLOOKUP(B49,'для расчета '!$A$2:D$62,4,FALSE))</f>
        <v>30</v>
      </c>
      <c r="D49" s="37">
        <v>80</v>
      </c>
      <c r="E49" s="37"/>
      <c r="F49" s="37"/>
      <c r="G49" s="37"/>
      <c r="H49" s="38"/>
      <c r="I49" s="36">
        <v>0</v>
      </c>
      <c r="J49" s="36">
        <v>30</v>
      </c>
      <c r="K49" s="36"/>
      <c r="L49" s="36"/>
      <c r="M49" s="36"/>
      <c r="N49" s="37">
        <v>30</v>
      </c>
      <c r="O49" s="37"/>
      <c r="P49" s="36"/>
      <c r="Q49" s="51"/>
      <c r="R49" s="36"/>
      <c r="S49" s="36"/>
      <c r="T49" s="37"/>
      <c r="U49" s="37"/>
      <c r="V49" s="37"/>
      <c r="W49" s="54"/>
      <c r="X49" s="53">
        <f t="shared" si="0"/>
        <v>170</v>
      </c>
      <c r="Y49" s="61">
        <v>40</v>
      </c>
    </row>
    <row r="50" spans="1:25">
      <c r="A50" s="34">
        <v>28</v>
      </c>
      <c r="B50" s="35" t="s">
        <v>81</v>
      </c>
      <c r="C50" s="36">
        <f>2*(VLOOKUP(B50,'для расчета '!$A$2:D$62,4,FALSE))</f>
        <v>0</v>
      </c>
      <c r="D50" s="37">
        <v>0</v>
      </c>
      <c r="E50" s="37"/>
      <c r="F50" s="37"/>
      <c r="G50" s="37"/>
      <c r="H50" s="36"/>
      <c r="I50" s="36">
        <v>30</v>
      </c>
      <c r="J50" s="36">
        <v>30</v>
      </c>
      <c r="K50" s="36"/>
      <c r="L50" s="36"/>
      <c r="M50" s="36"/>
      <c r="N50" s="37">
        <v>30</v>
      </c>
      <c r="O50" s="37"/>
      <c r="P50" s="36">
        <v>35</v>
      </c>
      <c r="Q50" s="51"/>
      <c r="R50" s="36">
        <v>40</v>
      </c>
      <c r="S50" s="36"/>
      <c r="T50" s="37"/>
      <c r="U50" s="37"/>
      <c r="V50" s="37"/>
      <c r="W50" s="54"/>
      <c r="X50" s="53">
        <f t="shared" si="0"/>
        <v>165</v>
      </c>
      <c r="Y50" s="61">
        <v>41</v>
      </c>
    </row>
    <row r="51" spans="1:25">
      <c r="A51" s="34">
        <v>44</v>
      </c>
      <c r="B51" s="35" t="s">
        <v>82</v>
      </c>
      <c r="C51" s="36">
        <f>2*(VLOOKUP(B51,'для расчета '!$A$2:D$62,4,FALSE))</f>
        <v>42</v>
      </c>
      <c r="D51" s="37">
        <v>40</v>
      </c>
      <c r="E51" s="37"/>
      <c r="F51" s="37"/>
      <c r="G51" s="37"/>
      <c r="H51" s="36"/>
      <c r="I51" s="36">
        <v>30</v>
      </c>
      <c r="J51" s="36">
        <v>0</v>
      </c>
      <c r="K51" s="36"/>
      <c r="L51" s="36"/>
      <c r="M51" s="36"/>
      <c r="N51" s="37">
        <v>30</v>
      </c>
      <c r="O51" s="37"/>
      <c r="P51" s="36">
        <v>20</v>
      </c>
      <c r="Q51" s="51"/>
      <c r="R51" s="36"/>
      <c r="S51" s="36"/>
      <c r="T51" s="37"/>
      <c r="U51" s="37"/>
      <c r="V51" s="37"/>
      <c r="W51" s="54"/>
      <c r="X51" s="53">
        <f t="shared" si="0"/>
        <v>162</v>
      </c>
      <c r="Y51" s="61">
        <v>42</v>
      </c>
    </row>
    <row r="52" spans="1:25">
      <c r="A52" s="34">
        <v>23</v>
      </c>
      <c r="B52" s="35" t="s">
        <v>83</v>
      </c>
      <c r="C52" s="36">
        <f>2*(VLOOKUP(B52,'для расчета '!$A$2:D$62,4,FALSE))</f>
        <v>12</v>
      </c>
      <c r="D52" s="37">
        <v>20</v>
      </c>
      <c r="E52" s="37"/>
      <c r="F52" s="37"/>
      <c r="G52" s="37"/>
      <c r="H52" s="36"/>
      <c r="I52" s="36">
        <v>30</v>
      </c>
      <c r="J52" s="36">
        <v>0</v>
      </c>
      <c r="K52" s="36"/>
      <c r="L52" s="36"/>
      <c r="M52" s="36"/>
      <c r="N52" s="37">
        <v>30</v>
      </c>
      <c r="O52" s="37"/>
      <c r="P52" s="36">
        <v>20</v>
      </c>
      <c r="Q52" s="51"/>
      <c r="R52" s="36">
        <v>40</v>
      </c>
      <c r="S52" s="36"/>
      <c r="T52" s="37"/>
      <c r="U52" s="37"/>
      <c r="V52" s="37"/>
      <c r="W52" s="54"/>
      <c r="X52" s="53">
        <f t="shared" si="0"/>
        <v>152</v>
      </c>
      <c r="Y52" s="61">
        <v>43</v>
      </c>
    </row>
    <row r="53" spans="1:25">
      <c r="A53" s="34">
        <v>48</v>
      </c>
      <c r="B53" s="35" t="s">
        <v>84</v>
      </c>
      <c r="C53" s="36">
        <f>2*(VLOOKUP(B53,'для расчета '!$A$2:D$62,4,FALSE))</f>
        <v>48</v>
      </c>
      <c r="D53" s="37">
        <v>20</v>
      </c>
      <c r="E53" s="37"/>
      <c r="F53" s="37"/>
      <c r="G53" s="37"/>
      <c r="H53" s="36"/>
      <c r="I53" s="36">
        <v>30</v>
      </c>
      <c r="J53" s="36">
        <v>0</v>
      </c>
      <c r="K53" s="36"/>
      <c r="L53" s="36"/>
      <c r="M53" s="36"/>
      <c r="N53" s="37">
        <v>30</v>
      </c>
      <c r="O53" s="37"/>
      <c r="P53" s="36">
        <v>20</v>
      </c>
      <c r="Q53" s="51"/>
      <c r="R53" s="36"/>
      <c r="S53" s="36"/>
      <c r="T53" s="37"/>
      <c r="U53" s="37"/>
      <c r="V53" s="37"/>
      <c r="W53" s="54"/>
      <c r="X53" s="53">
        <f t="shared" si="0"/>
        <v>148</v>
      </c>
      <c r="Y53" s="61">
        <v>44</v>
      </c>
    </row>
    <row r="54" spans="1:25">
      <c r="A54" s="34">
        <v>21</v>
      </c>
      <c r="B54" s="35" t="s">
        <v>85</v>
      </c>
      <c r="C54" s="36">
        <f>2*(VLOOKUP(B54,'для расчета '!$A$2:D$62,4,FALSE))</f>
        <v>24</v>
      </c>
      <c r="D54" s="37">
        <v>10</v>
      </c>
      <c r="E54" s="37"/>
      <c r="F54" s="37"/>
      <c r="G54" s="37"/>
      <c r="H54" s="36"/>
      <c r="I54" s="36">
        <v>30</v>
      </c>
      <c r="J54" s="36">
        <v>0</v>
      </c>
      <c r="K54" s="36"/>
      <c r="L54" s="36"/>
      <c r="M54" s="36">
        <v>30</v>
      </c>
      <c r="N54" s="37">
        <v>30</v>
      </c>
      <c r="O54" s="37"/>
      <c r="P54" s="36">
        <v>20</v>
      </c>
      <c r="Q54" s="51"/>
      <c r="R54" s="36"/>
      <c r="S54" s="36"/>
      <c r="T54" s="37"/>
      <c r="U54" s="37"/>
      <c r="V54" s="37"/>
      <c r="W54" s="54"/>
      <c r="X54" s="53">
        <f t="shared" si="0"/>
        <v>144</v>
      </c>
      <c r="Y54" s="61">
        <v>45</v>
      </c>
    </row>
    <row r="55" spans="1:25">
      <c r="A55" s="34">
        <v>8</v>
      </c>
      <c r="B55" s="35" t="s">
        <v>86</v>
      </c>
      <c r="C55" s="36">
        <f>2*(VLOOKUP(B55,'для расчета '!$A$2:D$62,4,FALSE))</f>
        <v>4</v>
      </c>
      <c r="D55" s="37">
        <v>20</v>
      </c>
      <c r="E55" s="37"/>
      <c r="F55" s="37"/>
      <c r="G55" s="37"/>
      <c r="H55" s="36"/>
      <c r="I55" s="36">
        <v>30</v>
      </c>
      <c r="J55" s="36">
        <v>0</v>
      </c>
      <c r="K55" s="36"/>
      <c r="L55" s="36">
        <v>30</v>
      </c>
      <c r="M55" s="36"/>
      <c r="N55" s="37">
        <v>30</v>
      </c>
      <c r="O55" s="37"/>
      <c r="P55" s="36">
        <v>30</v>
      </c>
      <c r="Q55" s="51"/>
      <c r="R55" s="36"/>
      <c r="S55" s="36"/>
      <c r="T55" s="37"/>
      <c r="U55" s="37"/>
      <c r="V55" s="37"/>
      <c r="W55" s="54"/>
      <c r="X55" s="53">
        <f t="shared" si="0"/>
        <v>144</v>
      </c>
      <c r="Y55" s="61">
        <v>45</v>
      </c>
    </row>
    <row r="56" spans="1:25">
      <c r="A56" s="34">
        <v>7</v>
      </c>
      <c r="B56" s="35" t="s">
        <v>87</v>
      </c>
      <c r="C56" s="36">
        <f>2*(VLOOKUP(B56,'для расчета '!$A$2:D$62,4,FALSE))</f>
        <v>24</v>
      </c>
      <c r="D56" s="37">
        <v>30</v>
      </c>
      <c r="E56" s="37"/>
      <c r="F56" s="37"/>
      <c r="G56" s="37"/>
      <c r="H56" s="36"/>
      <c r="I56" s="36">
        <v>30</v>
      </c>
      <c r="J56" s="36">
        <v>0</v>
      </c>
      <c r="K56" s="36"/>
      <c r="L56" s="36"/>
      <c r="M56" s="36"/>
      <c r="N56" s="37">
        <v>30</v>
      </c>
      <c r="O56" s="37"/>
      <c r="P56" s="36">
        <v>20</v>
      </c>
      <c r="Q56" s="51"/>
      <c r="R56" s="36"/>
      <c r="S56" s="36"/>
      <c r="T56" s="37"/>
      <c r="U56" s="37"/>
      <c r="V56" s="37"/>
      <c r="W56" s="54"/>
      <c r="X56" s="53">
        <f t="shared" si="0"/>
        <v>134</v>
      </c>
      <c r="Y56" s="61">
        <v>46</v>
      </c>
    </row>
    <row r="57" ht="16.5" customHeight="1" spans="1:25">
      <c r="A57" s="34">
        <v>14</v>
      </c>
      <c r="B57" s="35" t="s">
        <v>88</v>
      </c>
      <c r="C57" s="36">
        <f>2*(VLOOKUP(B57,'для расчета '!$A$2:D$62,4,FALSE))</f>
        <v>2</v>
      </c>
      <c r="D57" s="37">
        <v>10</v>
      </c>
      <c r="E57" s="37"/>
      <c r="F57" s="37"/>
      <c r="G57" s="37"/>
      <c r="H57" s="36"/>
      <c r="I57" s="36">
        <v>30</v>
      </c>
      <c r="J57" s="36">
        <v>0</v>
      </c>
      <c r="K57" s="36"/>
      <c r="L57" s="36">
        <v>30</v>
      </c>
      <c r="M57" s="36"/>
      <c r="N57" s="37">
        <v>30</v>
      </c>
      <c r="O57" s="37"/>
      <c r="P57" s="36">
        <v>30</v>
      </c>
      <c r="Q57" s="51"/>
      <c r="R57" s="36"/>
      <c r="S57" s="36"/>
      <c r="T57" s="37"/>
      <c r="U57" s="37"/>
      <c r="V57" s="37"/>
      <c r="W57" s="54"/>
      <c r="X57" s="53">
        <f t="shared" si="0"/>
        <v>132</v>
      </c>
      <c r="Y57" s="61">
        <v>47</v>
      </c>
    </row>
    <row r="58" ht="37.5" spans="1:25">
      <c r="A58" s="34">
        <v>56</v>
      </c>
      <c r="B58" s="35" t="s">
        <v>89</v>
      </c>
      <c r="C58" s="36">
        <f>2*(VLOOKUP(B58,'для расчета '!$A$2:D$62,4,FALSE))</f>
        <v>26</v>
      </c>
      <c r="D58" s="37">
        <v>20</v>
      </c>
      <c r="E58" s="37"/>
      <c r="F58" s="37"/>
      <c r="G58" s="37"/>
      <c r="H58" s="36"/>
      <c r="I58" s="36">
        <v>30</v>
      </c>
      <c r="J58" s="36">
        <v>0</v>
      </c>
      <c r="K58" s="36"/>
      <c r="L58" s="36"/>
      <c r="M58" s="36"/>
      <c r="N58" s="37">
        <v>30</v>
      </c>
      <c r="O58" s="37"/>
      <c r="P58" s="36">
        <v>25</v>
      </c>
      <c r="Q58" s="55"/>
      <c r="R58" s="38"/>
      <c r="S58" s="36"/>
      <c r="T58" s="37"/>
      <c r="U58" s="37"/>
      <c r="V58" s="37"/>
      <c r="W58" s="54"/>
      <c r="X58" s="53">
        <f t="shared" si="0"/>
        <v>131</v>
      </c>
      <c r="Y58" s="61">
        <v>48</v>
      </c>
    </row>
    <row r="59" spans="1:25">
      <c r="A59" s="34">
        <v>49</v>
      </c>
      <c r="B59" s="35" t="s">
        <v>90</v>
      </c>
      <c r="C59" s="36">
        <f>2*(VLOOKUP(B59,'для расчета '!$A$2:D$62,4,FALSE))</f>
        <v>16</v>
      </c>
      <c r="D59" s="37">
        <v>20</v>
      </c>
      <c r="E59" s="37"/>
      <c r="F59" s="37"/>
      <c r="G59" s="37"/>
      <c r="H59" s="36"/>
      <c r="I59" s="36">
        <v>30</v>
      </c>
      <c r="J59" s="36">
        <v>0</v>
      </c>
      <c r="K59" s="36"/>
      <c r="L59" s="36"/>
      <c r="M59" s="36"/>
      <c r="N59" s="37">
        <v>30</v>
      </c>
      <c r="O59" s="37"/>
      <c r="P59" s="36">
        <v>20</v>
      </c>
      <c r="Q59" s="51"/>
      <c r="R59" s="36"/>
      <c r="S59" s="36"/>
      <c r="T59" s="37"/>
      <c r="U59" s="37"/>
      <c r="V59" s="37"/>
      <c r="W59" s="54"/>
      <c r="X59" s="53">
        <f t="shared" si="0"/>
        <v>116</v>
      </c>
      <c r="Y59" s="61">
        <v>49</v>
      </c>
    </row>
    <row r="60" spans="1:25">
      <c r="A60" s="34">
        <v>35</v>
      </c>
      <c r="B60" s="35" t="s">
        <v>91</v>
      </c>
      <c r="C60" s="36">
        <f>2*(VLOOKUP(B60,'для расчета '!$A$2:D$62,4,FALSE))</f>
        <v>0</v>
      </c>
      <c r="D60" s="37">
        <v>0</v>
      </c>
      <c r="E60" s="37"/>
      <c r="F60" s="37"/>
      <c r="G60" s="37"/>
      <c r="H60" s="36"/>
      <c r="I60" s="36">
        <v>30</v>
      </c>
      <c r="J60" s="36">
        <v>0</v>
      </c>
      <c r="K60" s="36"/>
      <c r="L60" s="36"/>
      <c r="M60" s="36">
        <v>30</v>
      </c>
      <c r="N60" s="37">
        <v>30</v>
      </c>
      <c r="O60" s="37"/>
      <c r="P60" s="36">
        <v>20</v>
      </c>
      <c r="Q60" s="51"/>
      <c r="R60" s="36"/>
      <c r="S60" s="36"/>
      <c r="T60" s="37"/>
      <c r="U60" s="37"/>
      <c r="V60" s="37"/>
      <c r="W60" s="54"/>
      <c r="X60" s="53">
        <f t="shared" si="0"/>
        <v>110</v>
      </c>
      <c r="Y60" s="61">
        <v>50</v>
      </c>
    </row>
    <row r="61" spans="1:25">
      <c r="A61" s="34">
        <v>52</v>
      </c>
      <c r="B61" s="35" t="s">
        <v>92</v>
      </c>
      <c r="C61" s="36">
        <f>2*(VLOOKUP(B61,'для расчета '!$A$2:D$62,4,FALSE))</f>
        <v>28</v>
      </c>
      <c r="D61" s="37">
        <v>0</v>
      </c>
      <c r="E61" s="37"/>
      <c r="F61" s="37"/>
      <c r="G61" s="37"/>
      <c r="H61" s="36"/>
      <c r="I61" s="36">
        <v>30</v>
      </c>
      <c r="J61" s="36">
        <v>0</v>
      </c>
      <c r="K61" s="36"/>
      <c r="L61" s="36"/>
      <c r="M61" s="36"/>
      <c r="N61" s="37">
        <v>30</v>
      </c>
      <c r="O61" s="37"/>
      <c r="P61" s="36">
        <v>20</v>
      </c>
      <c r="Q61" s="51"/>
      <c r="R61" s="36"/>
      <c r="S61" s="36"/>
      <c r="T61" s="37"/>
      <c r="U61" s="37"/>
      <c r="V61" s="37"/>
      <c r="W61" s="54"/>
      <c r="X61" s="53">
        <f t="shared" si="0"/>
        <v>108</v>
      </c>
      <c r="Y61" s="61">
        <v>51</v>
      </c>
    </row>
    <row r="62" spans="1:25">
      <c r="A62" s="34">
        <v>45</v>
      </c>
      <c r="B62" s="35" t="s">
        <v>93</v>
      </c>
      <c r="C62" s="36">
        <f>2*(VLOOKUP(B62,'для расчета '!$A$2:D$62,4,FALSE))</f>
        <v>2</v>
      </c>
      <c r="D62" s="37">
        <v>10</v>
      </c>
      <c r="E62" s="37"/>
      <c r="F62" s="37"/>
      <c r="G62" s="37"/>
      <c r="H62" s="36"/>
      <c r="I62" s="36">
        <v>30</v>
      </c>
      <c r="J62" s="36">
        <v>0</v>
      </c>
      <c r="K62" s="36"/>
      <c r="L62" s="36"/>
      <c r="M62" s="36"/>
      <c r="N62" s="37">
        <v>30</v>
      </c>
      <c r="O62" s="37"/>
      <c r="P62" s="36">
        <v>35</v>
      </c>
      <c r="Q62" s="51"/>
      <c r="R62" s="36"/>
      <c r="S62" s="36"/>
      <c r="T62" s="37"/>
      <c r="U62" s="37"/>
      <c r="V62" s="37"/>
      <c r="W62" s="54"/>
      <c r="X62" s="53">
        <f t="shared" si="0"/>
        <v>107</v>
      </c>
      <c r="Y62" s="61">
        <v>52</v>
      </c>
    </row>
    <row r="63" spans="1:25">
      <c r="A63" s="34">
        <v>53</v>
      </c>
      <c r="B63" s="35" t="s">
        <v>94</v>
      </c>
      <c r="C63" s="36">
        <f>2*(VLOOKUP(B63,'для расчета '!$A$2:D$62,4,FALSE))</f>
        <v>4</v>
      </c>
      <c r="D63" s="37">
        <v>0</v>
      </c>
      <c r="E63" s="37"/>
      <c r="F63" s="37"/>
      <c r="G63" s="37"/>
      <c r="H63" s="36"/>
      <c r="I63" s="36">
        <v>30</v>
      </c>
      <c r="J63" s="36">
        <v>0</v>
      </c>
      <c r="K63" s="36"/>
      <c r="L63" s="36"/>
      <c r="M63" s="36"/>
      <c r="N63" s="37">
        <v>30</v>
      </c>
      <c r="O63" s="37"/>
      <c r="P63" s="36">
        <v>20</v>
      </c>
      <c r="Q63" s="51"/>
      <c r="R63" s="36"/>
      <c r="S63" s="36"/>
      <c r="T63" s="37"/>
      <c r="U63" s="37"/>
      <c r="V63" s="37"/>
      <c r="W63" s="54"/>
      <c r="X63" s="53">
        <f t="shared" si="0"/>
        <v>84</v>
      </c>
      <c r="Y63" s="61">
        <v>53</v>
      </c>
    </row>
    <row r="64" spans="1:25">
      <c r="A64" s="34">
        <v>24</v>
      </c>
      <c r="B64" s="35" t="s">
        <v>95</v>
      </c>
      <c r="C64" s="36">
        <f>2*(VLOOKUP(B64,'для расчета '!$A$2:D$62,4,FALSE))</f>
        <v>2</v>
      </c>
      <c r="D64" s="37">
        <v>0</v>
      </c>
      <c r="E64" s="37"/>
      <c r="F64" s="37"/>
      <c r="G64" s="37"/>
      <c r="H64" s="36"/>
      <c r="I64" s="36">
        <v>30</v>
      </c>
      <c r="J64" s="36">
        <v>0</v>
      </c>
      <c r="K64" s="36"/>
      <c r="L64" s="36"/>
      <c r="M64" s="36"/>
      <c r="N64" s="37">
        <v>30</v>
      </c>
      <c r="O64" s="37"/>
      <c r="P64" s="36">
        <v>20</v>
      </c>
      <c r="Q64" s="51"/>
      <c r="R64" s="36"/>
      <c r="S64" s="36"/>
      <c r="T64" s="37"/>
      <c r="U64" s="37"/>
      <c r="V64" s="37"/>
      <c r="W64" s="54"/>
      <c r="X64" s="53">
        <f t="shared" si="0"/>
        <v>82</v>
      </c>
      <c r="Y64" s="61">
        <v>54</v>
      </c>
    </row>
    <row r="65" spans="1:25">
      <c r="A65" s="34">
        <v>37</v>
      </c>
      <c r="B65" s="35" t="s">
        <v>96</v>
      </c>
      <c r="C65" s="36">
        <f>2*(VLOOKUP(B65,'для расчета '!$A$2:D$62,4,FALSE))</f>
        <v>2</v>
      </c>
      <c r="D65" s="37">
        <v>10</v>
      </c>
      <c r="E65" s="37"/>
      <c r="F65" s="37"/>
      <c r="G65" s="37"/>
      <c r="H65" s="36"/>
      <c r="I65" s="36">
        <v>0</v>
      </c>
      <c r="J65" s="36">
        <v>0</v>
      </c>
      <c r="K65" s="36"/>
      <c r="L65" s="36"/>
      <c r="M65" s="36"/>
      <c r="N65" s="37">
        <v>30</v>
      </c>
      <c r="O65" s="37"/>
      <c r="P65" s="36"/>
      <c r="Q65" s="51"/>
      <c r="R65" s="36"/>
      <c r="S65" s="36"/>
      <c r="T65" s="37"/>
      <c r="U65" s="37"/>
      <c r="V65" s="37"/>
      <c r="W65" s="54"/>
      <c r="X65" s="53">
        <f t="shared" si="0"/>
        <v>42</v>
      </c>
      <c r="Y65" s="61">
        <v>55</v>
      </c>
    </row>
    <row r="66" spans="1:25">
      <c r="A66" s="34">
        <v>22</v>
      </c>
      <c r="B66" s="35" t="s">
        <v>97</v>
      </c>
      <c r="C66" s="36">
        <f>2*(VLOOKUP(B66,'для расчета '!$A$2:D$62,4,FALSE))</f>
        <v>0</v>
      </c>
      <c r="D66" s="37">
        <v>0</v>
      </c>
      <c r="E66" s="37"/>
      <c r="F66" s="37"/>
      <c r="G66" s="37"/>
      <c r="H66" s="36"/>
      <c r="I66" s="36">
        <v>0</v>
      </c>
      <c r="J66" s="36">
        <v>0</v>
      </c>
      <c r="K66" s="36"/>
      <c r="L66" s="36"/>
      <c r="M66" s="36"/>
      <c r="N66" s="37">
        <v>30</v>
      </c>
      <c r="O66" s="37"/>
      <c r="P66" s="36"/>
      <c r="Q66" s="51"/>
      <c r="R66" s="36"/>
      <c r="S66" s="36"/>
      <c r="T66" s="37"/>
      <c r="U66" s="37"/>
      <c r="V66" s="37"/>
      <c r="W66" s="54"/>
      <c r="X66" s="53">
        <f t="shared" si="0"/>
        <v>30</v>
      </c>
      <c r="Y66" s="61">
        <v>56</v>
      </c>
    </row>
    <row r="67" spans="2:25">
      <c r="B67" s="62"/>
      <c r="C67" s="63"/>
      <c r="D67" s="63"/>
      <c r="E67" s="63"/>
      <c r="F67" s="63"/>
      <c r="G67" s="63"/>
      <c r="H67" s="63"/>
      <c r="I67" s="63"/>
      <c r="J67" s="64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6"/>
      <c r="X67" s="63"/>
      <c r="Y67" s="63"/>
    </row>
    <row r="68" spans="2:25">
      <c r="B68" s="62"/>
      <c r="C68" s="63"/>
      <c r="D68" s="63"/>
      <c r="E68" s="63"/>
      <c r="F68" s="63"/>
      <c r="G68" s="63"/>
      <c r="H68" s="63"/>
      <c r="I68" s="63"/>
      <c r="J68" s="64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6"/>
      <c r="X68" s="63"/>
      <c r="Y68" s="63"/>
    </row>
    <row r="69" spans="10:10">
      <c r="J69" s="65"/>
    </row>
    <row r="70" spans="10:10">
      <c r="J70" s="65"/>
    </row>
    <row r="71" spans="10:10">
      <c r="J71" s="65"/>
    </row>
    <row r="72" spans="10:10">
      <c r="J72" s="65"/>
    </row>
    <row r="73" spans="10:10">
      <c r="J73" s="65"/>
    </row>
    <row r="74" spans="10:10">
      <c r="J74" s="65"/>
    </row>
    <row r="75" spans="10:10">
      <c r="J75" s="65"/>
    </row>
    <row r="76" spans="10:10">
      <c r="J76" s="65"/>
    </row>
    <row r="77" spans="10:10">
      <c r="J77" s="65"/>
    </row>
    <row r="78" spans="10:10">
      <c r="J78" s="65"/>
    </row>
    <row r="79" spans="10:10">
      <c r="J79" s="65"/>
    </row>
    <row r="80" spans="10:10">
      <c r="J80" s="65"/>
    </row>
    <row r="81" spans="10:10">
      <c r="J81" s="65"/>
    </row>
    <row r="82" spans="10:10">
      <c r="J82" s="65"/>
    </row>
    <row r="83" spans="10:10">
      <c r="J83" s="65"/>
    </row>
    <row r="84" spans="10:10">
      <c r="J84" s="65"/>
    </row>
    <row r="85" spans="10:10">
      <c r="J85" s="65"/>
    </row>
    <row r="86" spans="10:10">
      <c r="J86" s="65"/>
    </row>
    <row r="87" spans="10:10">
      <c r="J87" s="65"/>
    </row>
    <row r="88" spans="10:10">
      <c r="J88" s="65"/>
    </row>
    <row r="89" spans="10:10">
      <c r="J89" s="65"/>
    </row>
    <row r="90" spans="10:10">
      <c r="J90" s="65"/>
    </row>
    <row r="91" spans="10:10">
      <c r="J91" s="65"/>
    </row>
    <row r="92" spans="10:10">
      <c r="J92" s="65"/>
    </row>
    <row r="93" spans="10:10">
      <c r="J93" s="65"/>
    </row>
    <row r="94" spans="10:10">
      <c r="J94" s="65"/>
    </row>
    <row r="95" spans="10:10">
      <c r="J95" s="65"/>
    </row>
    <row r="96" spans="10:10">
      <c r="J96" s="65"/>
    </row>
    <row r="97" spans="10:10">
      <c r="J97" s="65"/>
    </row>
    <row r="98" spans="10:10">
      <c r="J98" s="65"/>
    </row>
    <row r="99" spans="10:10">
      <c r="J99" s="65"/>
    </row>
    <row r="100" spans="10:10">
      <c r="J100" s="65"/>
    </row>
    <row r="101" spans="10:10">
      <c r="J101" s="65"/>
    </row>
    <row r="102" spans="10:10">
      <c r="J102" s="65"/>
    </row>
    <row r="103" spans="10:10">
      <c r="J103" s="65"/>
    </row>
    <row r="104" spans="10:10">
      <c r="J104" s="65"/>
    </row>
    <row r="105" spans="10:10">
      <c r="J105" s="65"/>
    </row>
    <row r="106" spans="10:10">
      <c r="J106" s="65"/>
    </row>
    <row r="107" spans="10:10">
      <c r="J107" s="65"/>
    </row>
    <row r="108" spans="10:10">
      <c r="J108" s="65"/>
    </row>
    <row r="109" spans="10:10">
      <c r="J109" s="65"/>
    </row>
    <row r="110" spans="10:10">
      <c r="J110" s="65"/>
    </row>
    <row r="111" spans="10:10">
      <c r="J111" s="65"/>
    </row>
    <row r="112" spans="10:10">
      <c r="J112" s="65"/>
    </row>
    <row r="113" spans="10:10">
      <c r="J113" s="65"/>
    </row>
    <row r="114" spans="10:10">
      <c r="J114" s="65"/>
    </row>
  </sheetData>
  <autoFilter ref="A5:X66">
    <sortState ref="A5:X66">
      <sortCondition ref="X5" descending="1"/>
    </sortState>
    <extLst/>
  </autoFilter>
  <sortState ref="B6:X66">
    <sortCondition ref="X6" descending="1"/>
  </sortState>
  <mergeCells count="7">
    <mergeCell ref="A1:Y1"/>
    <mergeCell ref="C2:O2"/>
    <mergeCell ref="P2:V2"/>
    <mergeCell ref="A2:A4"/>
    <mergeCell ref="B2:B4"/>
    <mergeCell ref="X2:X4"/>
    <mergeCell ref="Y2:Y4"/>
  </mergeCells>
  <pageMargins left="0.25" right="0.25" top="0.75" bottom="0.75" header="0.3" footer="0.3"/>
  <pageSetup paperSize="12" scale="2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2"/>
  <sheetViews>
    <sheetView topLeftCell="A33" workbookViewId="0">
      <selection activeCell="A48" sqref="A48"/>
    </sheetView>
  </sheetViews>
  <sheetFormatPr defaultColWidth="9" defaultRowHeight="15.75" outlineLevelCol="3"/>
  <cols>
    <col min="1" max="1" width="32.2857142857143" customWidth="1"/>
    <col min="2" max="2" width="18.1428571428571" customWidth="1"/>
    <col min="3" max="3" width="19.8571428571429" customWidth="1"/>
    <col min="4" max="4" width="14.8571428571429" style="1" customWidth="1"/>
    <col min="257" max="257" width="32.2857142857143" customWidth="1"/>
    <col min="258" max="258" width="18.1428571428571" customWidth="1"/>
    <col min="259" max="259" width="19.8571428571429" customWidth="1"/>
    <col min="260" max="260" width="14.8571428571429" customWidth="1"/>
    <col min="513" max="513" width="32.2857142857143" customWidth="1"/>
    <col min="514" max="514" width="18.1428571428571" customWidth="1"/>
    <col min="515" max="515" width="19.8571428571429" customWidth="1"/>
    <col min="516" max="516" width="14.8571428571429" customWidth="1"/>
    <col min="769" max="769" width="32.2857142857143" customWidth="1"/>
    <col min="770" max="770" width="18.1428571428571" customWidth="1"/>
    <col min="771" max="771" width="19.8571428571429" customWidth="1"/>
    <col min="772" max="772" width="14.8571428571429" customWidth="1"/>
    <col min="1025" max="1025" width="32.2857142857143" customWidth="1"/>
    <col min="1026" max="1026" width="18.1428571428571" customWidth="1"/>
    <col min="1027" max="1027" width="19.8571428571429" customWidth="1"/>
    <col min="1028" max="1028" width="14.8571428571429" customWidth="1"/>
    <col min="1281" max="1281" width="32.2857142857143" customWidth="1"/>
    <col min="1282" max="1282" width="18.1428571428571" customWidth="1"/>
    <col min="1283" max="1283" width="19.8571428571429" customWidth="1"/>
    <col min="1284" max="1284" width="14.8571428571429" customWidth="1"/>
    <col min="1537" max="1537" width="32.2857142857143" customWidth="1"/>
    <col min="1538" max="1538" width="18.1428571428571" customWidth="1"/>
    <col min="1539" max="1539" width="19.8571428571429" customWidth="1"/>
    <col min="1540" max="1540" width="14.8571428571429" customWidth="1"/>
    <col min="1793" max="1793" width="32.2857142857143" customWidth="1"/>
    <col min="1794" max="1794" width="18.1428571428571" customWidth="1"/>
    <col min="1795" max="1795" width="19.8571428571429" customWidth="1"/>
    <col min="1796" max="1796" width="14.8571428571429" customWidth="1"/>
    <col min="2049" max="2049" width="32.2857142857143" customWidth="1"/>
    <col min="2050" max="2050" width="18.1428571428571" customWidth="1"/>
    <col min="2051" max="2051" width="19.8571428571429" customWidth="1"/>
    <col min="2052" max="2052" width="14.8571428571429" customWidth="1"/>
    <col min="2305" max="2305" width="32.2857142857143" customWidth="1"/>
    <col min="2306" max="2306" width="18.1428571428571" customWidth="1"/>
    <col min="2307" max="2307" width="19.8571428571429" customWidth="1"/>
    <col min="2308" max="2308" width="14.8571428571429" customWidth="1"/>
    <col min="2561" max="2561" width="32.2857142857143" customWidth="1"/>
    <col min="2562" max="2562" width="18.1428571428571" customWidth="1"/>
    <col min="2563" max="2563" width="19.8571428571429" customWidth="1"/>
    <col min="2564" max="2564" width="14.8571428571429" customWidth="1"/>
    <col min="2817" max="2817" width="32.2857142857143" customWidth="1"/>
    <col min="2818" max="2818" width="18.1428571428571" customWidth="1"/>
    <col min="2819" max="2819" width="19.8571428571429" customWidth="1"/>
    <col min="2820" max="2820" width="14.8571428571429" customWidth="1"/>
    <col min="3073" max="3073" width="32.2857142857143" customWidth="1"/>
    <col min="3074" max="3074" width="18.1428571428571" customWidth="1"/>
    <col min="3075" max="3075" width="19.8571428571429" customWidth="1"/>
    <col min="3076" max="3076" width="14.8571428571429" customWidth="1"/>
    <col min="3329" max="3329" width="32.2857142857143" customWidth="1"/>
    <col min="3330" max="3330" width="18.1428571428571" customWidth="1"/>
    <col min="3331" max="3331" width="19.8571428571429" customWidth="1"/>
    <col min="3332" max="3332" width="14.8571428571429" customWidth="1"/>
    <col min="3585" max="3585" width="32.2857142857143" customWidth="1"/>
    <col min="3586" max="3586" width="18.1428571428571" customWidth="1"/>
    <col min="3587" max="3587" width="19.8571428571429" customWidth="1"/>
    <col min="3588" max="3588" width="14.8571428571429" customWidth="1"/>
    <col min="3841" max="3841" width="32.2857142857143" customWidth="1"/>
    <col min="3842" max="3842" width="18.1428571428571" customWidth="1"/>
    <col min="3843" max="3843" width="19.8571428571429" customWidth="1"/>
    <col min="3844" max="3844" width="14.8571428571429" customWidth="1"/>
    <col min="4097" max="4097" width="32.2857142857143" customWidth="1"/>
    <col min="4098" max="4098" width="18.1428571428571" customWidth="1"/>
    <col min="4099" max="4099" width="19.8571428571429" customWidth="1"/>
    <col min="4100" max="4100" width="14.8571428571429" customWidth="1"/>
    <col min="4353" max="4353" width="32.2857142857143" customWidth="1"/>
    <col min="4354" max="4354" width="18.1428571428571" customWidth="1"/>
    <col min="4355" max="4355" width="19.8571428571429" customWidth="1"/>
    <col min="4356" max="4356" width="14.8571428571429" customWidth="1"/>
    <col min="4609" max="4609" width="32.2857142857143" customWidth="1"/>
    <col min="4610" max="4610" width="18.1428571428571" customWidth="1"/>
    <col min="4611" max="4611" width="19.8571428571429" customWidth="1"/>
    <col min="4612" max="4612" width="14.8571428571429" customWidth="1"/>
    <col min="4865" max="4865" width="32.2857142857143" customWidth="1"/>
    <col min="4866" max="4866" width="18.1428571428571" customWidth="1"/>
    <col min="4867" max="4867" width="19.8571428571429" customWidth="1"/>
    <col min="4868" max="4868" width="14.8571428571429" customWidth="1"/>
    <col min="5121" max="5121" width="32.2857142857143" customWidth="1"/>
    <col min="5122" max="5122" width="18.1428571428571" customWidth="1"/>
    <col min="5123" max="5123" width="19.8571428571429" customWidth="1"/>
    <col min="5124" max="5124" width="14.8571428571429" customWidth="1"/>
    <col min="5377" max="5377" width="32.2857142857143" customWidth="1"/>
    <col min="5378" max="5378" width="18.1428571428571" customWidth="1"/>
    <col min="5379" max="5379" width="19.8571428571429" customWidth="1"/>
    <col min="5380" max="5380" width="14.8571428571429" customWidth="1"/>
    <col min="5633" max="5633" width="32.2857142857143" customWidth="1"/>
    <col min="5634" max="5634" width="18.1428571428571" customWidth="1"/>
    <col min="5635" max="5635" width="19.8571428571429" customWidth="1"/>
    <col min="5636" max="5636" width="14.8571428571429" customWidth="1"/>
    <col min="5889" max="5889" width="32.2857142857143" customWidth="1"/>
    <col min="5890" max="5890" width="18.1428571428571" customWidth="1"/>
    <col min="5891" max="5891" width="19.8571428571429" customWidth="1"/>
    <col min="5892" max="5892" width="14.8571428571429" customWidth="1"/>
    <col min="6145" max="6145" width="32.2857142857143" customWidth="1"/>
    <col min="6146" max="6146" width="18.1428571428571" customWidth="1"/>
    <col min="6147" max="6147" width="19.8571428571429" customWidth="1"/>
    <col min="6148" max="6148" width="14.8571428571429" customWidth="1"/>
    <col min="6401" max="6401" width="32.2857142857143" customWidth="1"/>
    <col min="6402" max="6402" width="18.1428571428571" customWidth="1"/>
    <col min="6403" max="6403" width="19.8571428571429" customWidth="1"/>
    <col min="6404" max="6404" width="14.8571428571429" customWidth="1"/>
    <col min="6657" max="6657" width="32.2857142857143" customWidth="1"/>
    <col min="6658" max="6658" width="18.1428571428571" customWidth="1"/>
    <col min="6659" max="6659" width="19.8571428571429" customWidth="1"/>
    <col min="6660" max="6660" width="14.8571428571429" customWidth="1"/>
    <col min="6913" max="6913" width="32.2857142857143" customWidth="1"/>
    <col min="6914" max="6914" width="18.1428571428571" customWidth="1"/>
    <col min="6915" max="6915" width="19.8571428571429" customWidth="1"/>
    <col min="6916" max="6916" width="14.8571428571429" customWidth="1"/>
    <col min="7169" max="7169" width="32.2857142857143" customWidth="1"/>
    <col min="7170" max="7170" width="18.1428571428571" customWidth="1"/>
    <col min="7171" max="7171" width="19.8571428571429" customWidth="1"/>
    <col min="7172" max="7172" width="14.8571428571429" customWidth="1"/>
    <col min="7425" max="7425" width="32.2857142857143" customWidth="1"/>
    <col min="7426" max="7426" width="18.1428571428571" customWidth="1"/>
    <col min="7427" max="7427" width="19.8571428571429" customWidth="1"/>
    <col min="7428" max="7428" width="14.8571428571429" customWidth="1"/>
    <col min="7681" max="7681" width="32.2857142857143" customWidth="1"/>
    <col min="7682" max="7682" width="18.1428571428571" customWidth="1"/>
    <col min="7683" max="7683" width="19.8571428571429" customWidth="1"/>
    <col min="7684" max="7684" width="14.8571428571429" customWidth="1"/>
    <col min="7937" max="7937" width="32.2857142857143" customWidth="1"/>
    <col min="7938" max="7938" width="18.1428571428571" customWidth="1"/>
    <col min="7939" max="7939" width="19.8571428571429" customWidth="1"/>
    <col min="7940" max="7940" width="14.8571428571429" customWidth="1"/>
    <col min="8193" max="8193" width="32.2857142857143" customWidth="1"/>
    <col min="8194" max="8194" width="18.1428571428571" customWidth="1"/>
    <col min="8195" max="8195" width="19.8571428571429" customWidth="1"/>
    <col min="8196" max="8196" width="14.8571428571429" customWidth="1"/>
    <col min="8449" max="8449" width="32.2857142857143" customWidth="1"/>
    <col min="8450" max="8450" width="18.1428571428571" customWidth="1"/>
    <col min="8451" max="8451" width="19.8571428571429" customWidth="1"/>
    <col min="8452" max="8452" width="14.8571428571429" customWidth="1"/>
    <col min="8705" max="8705" width="32.2857142857143" customWidth="1"/>
    <col min="8706" max="8706" width="18.1428571428571" customWidth="1"/>
    <col min="8707" max="8707" width="19.8571428571429" customWidth="1"/>
    <col min="8708" max="8708" width="14.8571428571429" customWidth="1"/>
    <col min="8961" max="8961" width="32.2857142857143" customWidth="1"/>
    <col min="8962" max="8962" width="18.1428571428571" customWidth="1"/>
    <col min="8963" max="8963" width="19.8571428571429" customWidth="1"/>
    <col min="8964" max="8964" width="14.8571428571429" customWidth="1"/>
    <col min="9217" max="9217" width="32.2857142857143" customWidth="1"/>
    <col min="9218" max="9218" width="18.1428571428571" customWidth="1"/>
    <col min="9219" max="9219" width="19.8571428571429" customWidth="1"/>
    <col min="9220" max="9220" width="14.8571428571429" customWidth="1"/>
    <col min="9473" max="9473" width="32.2857142857143" customWidth="1"/>
    <col min="9474" max="9474" width="18.1428571428571" customWidth="1"/>
    <col min="9475" max="9475" width="19.8571428571429" customWidth="1"/>
    <col min="9476" max="9476" width="14.8571428571429" customWidth="1"/>
    <col min="9729" max="9729" width="32.2857142857143" customWidth="1"/>
    <col min="9730" max="9730" width="18.1428571428571" customWidth="1"/>
    <col min="9731" max="9731" width="19.8571428571429" customWidth="1"/>
    <col min="9732" max="9732" width="14.8571428571429" customWidth="1"/>
    <col min="9985" max="9985" width="32.2857142857143" customWidth="1"/>
    <col min="9986" max="9986" width="18.1428571428571" customWidth="1"/>
    <col min="9987" max="9987" width="19.8571428571429" customWidth="1"/>
    <col min="9988" max="9988" width="14.8571428571429" customWidth="1"/>
    <col min="10241" max="10241" width="32.2857142857143" customWidth="1"/>
    <col min="10242" max="10242" width="18.1428571428571" customWidth="1"/>
    <col min="10243" max="10243" width="19.8571428571429" customWidth="1"/>
    <col min="10244" max="10244" width="14.8571428571429" customWidth="1"/>
    <col min="10497" max="10497" width="32.2857142857143" customWidth="1"/>
    <col min="10498" max="10498" width="18.1428571428571" customWidth="1"/>
    <col min="10499" max="10499" width="19.8571428571429" customWidth="1"/>
    <col min="10500" max="10500" width="14.8571428571429" customWidth="1"/>
    <col min="10753" max="10753" width="32.2857142857143" customWidth="1"/>
    <col min="10754" max="10754" width="18.1428571428571" customWidth="1"/>
    <col min="10755" max="10755" width="19.8571428571429" customWidth="1"/>
    <col min="10756" max="10756" width="14.8571428571429" customWidth="1"/>
    <col min="11009" max="11009" width="32.2857142857143" customWidth="1"/>
    <col min="11010" max="11010" width="18.1428571428571" customWidth="1"/>
    <col min="11011" max="11011" width="19.8571428571429" customWidth="1"/>
    <col min="11012" max="11012" width="14.8571428571429" customWidth="1"/>
    <col min="11265" max="11265" width="32.2857142857143" customWidth="1"/>
    <col min="11266" max="11266" width="18.1428571428571" customWidth="1"/>
    <col min="11267" max="11267" width="19.8571428571429" customWidth="1"/>
    <col min="11268" max="11268" width="14.8571428571429" customWidth="1"/>
    <col min="11521" max="11521" width="32.2857142857143" customWidth="1"/>
    <col min="11522" max="11522" width="18.1428571428571" customWidth="1"/>
    <col min="11523" max="11523" width="19.8571428571429" customWidth="1"/>
    <col min="11524" max="11524" width="14.8571428571429" customWidth="1"/>
    <col min="11777" max="11777" width="32.2857142857143" customWidth="1"/>
    <col min="11778" max="11778" width="18.1428571428571" customWidth="1"/>
    <col min="11779" max="11779" width="19.8571428571429" customWidth="1"/>
    <col min="11780" max="11780" width="14.8571428571429" customWidth="1"/>
    <col min="12033" max="12033" width="32.2857142857143" customWidth="1"/>
    <col min="12034" max="12034" width="18.1428571428571" customWidth="1"/>
    <col min="12035" max="12035" width="19.8571428571429" customWidth="1"/>
    <col min="12036" max="12036" width="14.8571428571429" customWidth="1"/>
    <col min="12289" max="12289" width="32.2857142857143" customWidth="1"/>
    <col min="12290" max="12290" width="18.1428571428571" customWidth="1"/>
    <col min="12291" max="12291" width="19.8571428571429" customWidth="1"/>
    <col min="12292" max="12292" width="14.8571428571429" customWidth="1"/>
    <col min="12545" max="12545" width="32.2857142857143" customWidth="1"/>
    <col min="12546" max="12546" width="18.1428571428571" customWidth="1"/>
    <col min="12547" max="12547" width="19.8571428571429" customWidth="1"/>
    <col min="12548" max="12548" width="14.8571428571429" customWidth="1"/>
    <col min="12801" max="12801" width="32.2857142857143" customWidth="1"/>
    <col min="12802" max="12802" width="18.1428571428571" customWidth="1"/>
    <col min="12803" max="12803" width="19.8571428571429" customWidth="1"/>
    <col min="12804" max="12804" width="14.8571428571429" customWidth="1"/>
    <col min="13057" max="13057" width="32.2857142857143" customWidth="1"/>
    <col min="13058" max="13058" width="18.1428571428571" customWidth="1"/>
    <col min="13059" max="13059" width="19.8571428571429" customWidth="1"/>
    <col min="13060" max="13060" width="14.8571428571429" customWidth="1"/>
    <col min="13313" max="13313" width="32.2857142857143" customWidth="1"/>
    <col min="13314" max="13314" width="18.1428571428571" customWidth="1"/>
    <col min="13315" max="13315" width="19.8571428571429" customWidth="1"/>
    <col min="13316" max="13316" width="14.8571428571429" customWidth="1"/>
    <col min="13569" max="13569" width="32.2857142857143" customWidth="1"/>
    <col min="13570" max="13570" width="18.1428571428571" customWidth="1"/>
    <col min="13571" max="13571" width="19.8571428571429" customWidth="1"/>
    <col min="13572" max="13572" width="14.8571428571429" customWidth="1"/>
    <col min="13825" max="13825" width="32.2857142857143" customWidth="1"/>
    <col min="13826" max="13826" width="18.1428571428571" customWidth="1"/>
    <col min="13827" max="13827" width="19.8571428571429" customWidth="1"/>
    <col min="13828" max="13828" width="14.8571428571429" customWidth="1"/>
    <col min="14081" max="14081" width="32.2857142857143" customWidth="1"/>
    <col min="14082" max="14082" width="18.1428571428571" customWidth="1"/>
    <col min="14083" max="14083" width="19.8571428571429" customWidth="1"/>
    <col min="14084" max="14084" width="14.8571428571429" customWidth="1"/>
    <col min="14337" max="14337" width="32.2857142857143" customWidth="1"/>
    <col min="14338" max="14338" width="18.1428571428571" customWidth="1"/>
    <col min="14339" max="14339" width="19.8571428571429" customWidth="1"/>
    <col min="14340" max="14340" width="14.8571428571429" customWidth="1"/>
    <col min="14593" max="14593" width="32.2857142857143" customWidth="1"/>
    <col min="14594" max="14594" width="18.1428571428571" customWidth="1"/>
    <col min="14595" max="14595" width="19.8571428571429" customWidth="1"/>
    <col min="14596" max="14596" width="14.8571428571429" customWidth="1"/>
    <col min="14849" max="14849" width="32.2857142857143" customWidth="1"/>
    <col min="14850" max="14850" width="18.1428571428571" customWidth="1"/>
    <col min="14851" max="14851" width="19.8571428571429" customWidth="1"/>
    <col min="14852" max="14852" width="14.8571428571429" customWidth="1"/>
    <col min="15105" max="15105" width="32.2857142857143" customWidth="1"/>
    <col min="15106" max="15106" width="18.1428571428571" customWidth="1"/>
    <col min="15107" max="15107" width="19.8571428571429" customWidth="1"/>
    <col min="15108" max="15108" width="14.8571428571429" customWidth="1"/>
    <col min="15361" max="15361" width="32.2857142857143" customWidth="1"/>
    <col min="15362" max="15362" width="18.1428571428571" customWidth="1"/>
    <col min="15363" max="15363" width="19.8571428571429" customWidth="1"/>
    <col min="15364" max="15364" width="14.8571428571429" customWidth="1"/>
    <col min="15617" max="15617" width="32.2857142857143" customWidth="1"/>
    <col min="15618" max="15618" width="18.1428571428571" customWidth="1"/>
    <col min="15619" max="15619" width="19.8571428571429" customWidth="1"/>
    <col min="15620" max="15620" width="14.8571428571429" customWidth="1"/>
    <col min="15873" max="15873" width="32.2857142857143" customWidth="1"/>
    <col min="15874" max="15874" width="18.1428571428571" customWidth="1"/>
    <col min="15875" max="15875" width="19.8571428571429" customWidth="1"/>
    <col min="15876" max="15876" width="14.8571428571429" customWidth="1"/>
    <col min="16129" max="16129" width="32.2857142857143" customWidth="1"/>
    <col min="16130" max="16130" width="18.1428571428571" customWidth="1"/>
    <col min="16131" max="16131" width="19.8571428571429" customWidth="1"/>
    <col min="16132" max="16132" width="14.8571428571429" customWidth="1"/>
  </cols>
  <sheetData>
    <row r="1" ht="60" spans="1:4">
      <c r="A1" s="2" t="s">
        <v>98</v>
      </c>
      <c r="B1" s="3" t="s">
        <v>99</v>
      </c>
      <c r="C1" s="4" t="s">
        <v>100</v>
      </c>
      <c r="D1" s="5" t="s">
        <v>101</v>
      </c>
    </row>
    <row r="2" ht="16.5" customHeight="1" spans="1:4">
      <c r="A2" s="6" t="s">
        <v>64</v>
      </c>
      <c r="B2" s="7">
        <v>4187</v>
      </c>
      <c r="C2" s="8">
        <v>567</v>
      </c>
      <c r="D2" s="9">
        <f>ROUNDDOWN(C2/B2*100,0)</f>
        <v>13</v>
      </c>
    </row>
    <row r="3" ht="16.5" customHeight="1" spans="1:4">
      <c r="A3" s="10" t="s">
        <v>54</v>
      </c>
      <c r="B3" s="7">
        <v>29053</v>
      </c>
      <c r="C3" s="11">
        <v>5019</v>
      </c>
      <c r="D3" s="9">
        <f t="shared" ref="D3:D62" si="0">ROUNDDOWN(C3/B3*100,0)</f>
        <v>17</v>
      </c>
    </row>
    <row r="4" ht="16.5" customHeight="1" spans="1:4">
      <c r="A4" s="6" t="s">
        <v>47</v>
      </c>
      <c r="B4" s="7">
        <v>3551</v>
      </c>
      <c r="C4" s="8">
        <v>1774</v>
      </c>
      <c r="D4" s="9">
        <f t="shared" si="0"/>
        <v>49</v>
      </c>
    </row>
    <row r="5" ht="16.5" customHeight="1" spans="1:4">
      <c r="A5" s="6" t="s">
        <v>63</v>
      </c>
      <c r="B5" s="7">
        <v>3799</v>
      </c>
      <c r="C5" s="8">
        <v>1392</v>
      </c>
      <c r="D5" s="9">
        <f t="shared" si="0"/>
        <v>36</v>
      </c>
    </row>
    <row r="6" ht="16.5" customHeight="1" spans="1:4">
      <c r="A6" s="6" t="s">
        <v>85</v>
      </c>
      <c r="B6" s="7">
        <v>11717</v>
      </c>
      <c r="C6" s="8">
        <v>1415</v>
      </c>
      <c r="D6" s="9">
        <f t="shared" si="0"/>
        <v>12</v>
      </c>
    </row>
    <row r="7" ht="16.5" customHeight="1" spans="1:4">
      <c r="A7" s="6" t="s">
        <v>97</v>
      </c>
      <c r="B7" s="7">
        <v>1881</v>
      </c>
      <c r="C7" s="8">
        <v>10</v>
      </c>
      <c r="D7" s="9">
        <f t="shared" si="0"/>
        <v>0</v>
      </c>
    </row>
    <row r="8" ht="16.5" customHeight="1" spans="1:4">
      <c r="A8" s="6" t="s">
        <v>76</v>
      </c>
      <c r="B8" s="7">
        <v>4551</v>
      </c>
      <c r="C8" s="8">
        <v>1412</v>
      </c>
      <c r="D8" s="9">
        <f t="shared" si="0"/>
        <v>31</v>
      </c>
    </row>
    <row r="9" ht="16.5" customHeight="1" spans="1:4">
      <c r="A9" s="6" t="s">
        <v>83</v>
      </c>
      <c r="B9" s="7">
        <v>2309</v>
      </c>
      <c r="C9" s="8">
        <v>149</v>
      </c>
      <c r="D9" s="9">
        <f t="shared" si="0"/>
        <v>6</v>
      </c>
    </row>
    <row r="10" ht="16.5" customHeight="1" spans="1:4">
      <c r="A10" s="6" t="s">
        <v>95</v>
      </c>
      <c r="B10" s="7">
        <v>10937</v>
      </c>
      <c r="C10" s="8">
        <v>166</v>
      </c>
      <c r="D10" s="9">
        <f t="shared" si="0"/>
        <v>1</v>
      </c>
    </row>
    <row r="11" ht="27" customHeight="1" spans="1:4">
      <c r="A11" s="6" t="s">
        <v>80</v>
      </c>
      <c r="B11" s="7">
        <v>4237</v>
      </c>
      <c r="C11" s="8">
        <v>637</v>
      </c>
      <c r="D11" s="9">
        <f t="shared" si="0"/>
        <v>15</v>
      </c>
    </row>
    <row r="12" ht="29.25" customHeight="1" spans="1:4">
      <c r="A12" s="6" t="s">
        <v>52</v>
      </c>
      <c r="B12" s="7">
        <v>1485</v>
      </c>
      <c r="C12" s="8">
        <v>750</v>
      </c>
      <c r="D12" s="9">
        <f t="shared" si="0"/>
        <v>50</v>
      </c>
    </row>
    <row r="13" ht="16.5" customHeight="1" spans="1:4">
      <c r="A13" s="6" t="s">
        <v>56</v>
      </c>
      <c r="B13" s="7">
        <v>3486</v>
      </c>
      <c r="C13" s="8">
        <v>733</v>
      </c>
      <c r="D13" s="9">
        <f t="shared" si="0"/>
        <v>21</v>
      </c>
    </row>
    <row r="14" customHeight="1" spans="1:4">
      <c r="A14" s="6" t="s">
        <v>72</v>
      </c>
      <c r="B14" s="7">
        <v>2801</v>
      </c>
      <c r="C14" s="8">
        <v>460</v>
      </c>
      <c r="D14" s="9">
        <f t="shared" si="0"/>
        <v>16</v>
      </c>
    </row>
    <row r="15" spans="1:4">
      <c r="A15" s="6" t="s">
        <v>67</v>
      </c>
      <c r="B15" s="7">
        <v>9672</v>
      </c>
      <c r="C15" s="8">
        <v>2094</v>
      </c>
      <c r="D15" s="9">
        <f t="shared" si="0"/>
        <v>21</v>
      </c>
    </row>
    <row r="16" customHeight="1" spans="1:4">
      <c r="A16" s="6" t="s">
        <v>81</v>
      </c>
      <c r="B16" s="7">
        <v>15748</v>
      </c>
      <c r="C16" s="8">
        <v>0</v>
      </c>
      <c r="D16" s="9">
        <f t="shared" si="0"/>
        <v>0</v>
      </c>
    </row>
    <row r="17" spans="1:4">
      <c r="A17" s="6" t="s">
        <v>68</v>
      </c>
      <c r="B17" s="7">
        <v>4615</v>
      </c>
      <c r="C17" s="8">
        <v>551</v>
      </c>
      <c r="D17" s="9">
        <f t="shared" si="0"/>
        <v>11</v>
      </c>
    </row>
    <row r="18" customHeight="1" spans="1:4">
      <c r="A18" s="6" t="s">
        <v>70</v>
      </c>
      <c r="B18" s="7">
        <v>5159</v>
      </c>
      <c r="C18" s="8">
        <v>1181</v>
      </c>
      <c r="D18" s="9">
        <f t="shared" si="0"/>
        <v>22</v>
      </c>
    </row>
    <row r="19" ht="16.5" customHeight="1" spans="1:4">
      <c r="A19" s="6" t="s">
        <v>41</v>
      </c>
      <c r="B19" s="7">
        <v>3988</v>
      </c>
      <c r="C19" s="8">
        <v>3415</v>
      </c>
      <c r="D19" s="9">
        <f t="shared" si="0"/>
        <v>85</v>
      </c>
    </row>
    <row r="20" ht="16.5" customHeight="1" spans="1:4">
      <c r="A20" s="12" t="s">
        <v>55</v>
      </c>
      <c r="B20" s="13">
        <v>21321</v>
      </c>
      <c r="C20" s="8">
        <v>9025</v>
      </c>
      <c r="D20" s="9">
        <f t="shared" si="0"/>
        <v>42</v>
      </c>
    </row>
    <row r="21" ht="16.5" customHeight="1" spans="1:4">
      <c r="A21" s="14" t="s">
        <v>87</v>
      </c>
      <c r="B21" s="13">
        <v>13705</v>
      </c>
      <c r="C21" s="8">
        <v>1720</v>
      </c>
      <c r="D21" s="9">
        <f t="shared" si="0"/>
        <v>12</v>
      </c>
    </row>
    <row r="22" ht="16.5" customHeight="1" spans="1:4">
      <c r="A22" s="6" t="s">
        <v>74</v>
      </c>
      <c r="B22" s="7">
        <v>2364</v>
      </c>
      <c r="C22" s="8">
        <v>494</v>
      </c>
      <c r="D22" s="9">
        <f t="shared" si="0"/>
        <v>20</v>
      </c>
    </row>
    <row r="23" ht="16.5" customHeight="1" spans="1:4">
      <c r="A23" s="6" t="s">
        <v>42</v>
      </c>
      <c r="B23" s="7">
        <v>5918</v>
      </c>
      <c r="C23" s="8">
        <v>3290</v>
      </c>
      <c r="D23" s="9">
        <f t="shared" si="0"/>
        <v>55</v>
      </c>
    </row>
    <row r="24" ht="16.5" customHeight="1" spans="1:4">
      <c r="A24" s="6" t="s">
        <v>44</v>
      </c>
      <c r="B24" s="7">
        <v>3721</v>
      </c>
      <c r="C24" s="8">
        <v>2534</v>
      </c>
      <c r="D24" s="9">
        <f t="shared" si="0"/>
        <v>68</v>
      </c>
    </row>
    <row r="25" ht="16.5" customHeight="1" spans="1:4">
      <c r="A25" s="6" t="s">
        <v>60</v>
      </c>
      <c r="B25" s="7">
        <v>1984</v>
      </c>
      <c r="C25" s="8">
        <v>667</v>
      </c>
      <c r="D25" s="9">
        <f t="shared" si="0"/>
        <v>33</v>
      </c>
    </row>
    <row r="26" ht="16.5" customHeight="1" spans="1:4">
      <c r="A26" s="6" t="s">
        <v>73</v>
      </c>
      <c r="B26" s="7">
        <v>23408</v>
      </c>
      <c r="C26" s="8">
        <v>3155</v>
      </c>
      <c r="D26" s="9">
        <f t="shared" si="0"/>
        <v>13</v>
      </c>
    </row>
    <row r="27" ht="16.5" customHeight="1" spans="1:4">
      <c r="A27" s="6" t="s">
        <v>75</v>
      </c>
      <c r="B27" s="7">
        <v>6232</v>
      </c>
      <c r="C27" s="8">
        <v>1711</v>
      </c>
      <c r="D27" s="9">
        <f t="shared" si="0"/>
        <v>27</v>
      </c>
    </row>
    <row r="28" ht="16.5" customHeight="1" spans="1:4">
      <c r="A28" s="6" t="s">
        <v>91</v>
      </c>
      <c r="B28" s="7">
        <v>2917</v>
      </c>
      <c r="C28" s="8">
        <v>7</v>
      </c>
      <c r="D28" s="9">
        <f t="shared" si="0"/>
        <v>0</v>
      </c>
    </row>
    <row r="29" spans="1:4">
      <c r="A29" s="12" t="s">
        <v>50</v>
      </c>
      <c r="B29" s="13">
        <v>1400</v>
      </c>
      <c r="C29" s="8">
        <v>953</v>
      </c>
      <c r="D29" s="9">
        <f t="shared" si="0"/>
        <v>68</v>
      </c>
    </row>
    <row r="30" ht="16.5" customHeight="1" spans="1:4">
      <c r="A30" s="6" t="s">
        <v>96</v>
      </c>
      <c r="B30" s="7">
        <v>4610</v>
      </c>
      <c r="C30" s="8">
        <v>88</v>
      </c>
      <c r="D30" s="9">
        <f t="shared" si="0"/>
        <v>1</v>
      </c>
    </row>
    <row r="31" ht="16.5" customHeight="1" spans="1:4">
      <c r="A31" s="6" t="s">
        <v>77</v>
      </c>
      <c r="B31" s="7">
        <v>3607</v>
      </c>
      <c r="C31" s="8">
        <v>596</v>
      </c>
      <c r="D31" s="9">
        <f t="shared" si="0"/>
        <v>16</v>
      </c>
    </row>
    <row r="32" ht="28.5" customHeight="1" spans="1:4">
      <c r="A32" s="6" t="s">
        <v>65</v>
      </c>
      <c r="B32" s="7">
        <v>3167</v>
      </c>
      <c r="C32" s="8">
        <v>402</v>
      </c>
      <c r="D32" s="9">
        <f t="shared" si="0"/>
        <v>12</v>
      </c>
    </row>
    <row r="33" ht="16.5" customHeight="1" spans="1:4">
      <c r="A33" s="6" t="s">
        <v>38</v>
      </c>
      <c r="B33" s="7">
        <v>339238</v>
      </c>
      <c r="C33" s="8">
        <v>16644</v>
      </c>
      <c r="D33" s="9">
        <f t="shared" si="0"/>
        <v>4</v>
      </c>
    </row>
    <row r="34" ht="16.5" customHeight="1" spans="1:4">
      <c r="A34" s="6" t="s">
        <v>66</v>
      </c>
      <c r="B34" s="7">
        <v>10005</v>
      </c>
      <c r="C34" s="8">
        <v>1770</v>
      </c>
      <c r="D34" s="9">
        <f t="shared" si="0"/>
        <v>17</v>
      </c>
    </row>
    <row r="35" ht="16.5" customHeight="1" spans="1:4">
      <c r="A35" s="6" t="s">
        <v>40</v>
      </c>
      <c r="B35" s="7">
        <v>16588</v>
      </c>
      <c r="C35" s="11">
        <v>8593</v>
      </c>
      <c r="D35" s="9">
        <f t="shared" si="0"/>
        <v>51</v>
      </c>
    </row>
    <row r="36" ht="18" customHeight="1" spans="1:4">
      <c r="A36" s="6" t="s">
        <v>71</v>
      </c>
      <c r="B36" s="7">
        <v>3168</v>
      </c>
      <c r="C36" s="8">
        <v>542</v>
      </c>
      <c r="D36" s="9">
        <f t="shared" si="0"/>
        <v>17</v>
      </c>
    </row>
    <row r="37" ht="16.5" customHeight="1" spans="1:4">
      <c r="A37" s="6" t="s">
        <v>49</v>
      </c>
      <c r="B37" s="7">
        <v>17409</v>
      </c>
      <c r="C37" s="8">
        <v>5668</v>
      </c>
      <c r="D37" s="9">
        <f t="shared" si="0"/>
        <v>32</v>
      </c>
    </row>
    <row r="38" ht="16.5" customHeight="1" spans="1:4">
      <c r="A38" s="6" t="s">
        <v>53</v>
      </c>
      <c r="B38" s="7">
        <v>6153</v>
      </c>
      <c r="C38" s="8">
        <v>2812</v>
      </c>
      <c r="D38" s="9">
        <f t="shared" si="0"/>
        <v>45</v>
      </c>
    </row>
    <row r="39" ht="16.5" customHeight="1" spans="1:4">
      <c r="A39" s="6" t="s">
        <v>78</v>
      </c>
      <c r="B39" s="7">
        <v>3252</v>
      </c>
      <c r="C39" s="8">
        <v>659</v>
      </c>
      <c r="D39" s="9">
        <f t="shared" si="0"/>
        <v>20</v>
      </c>
    </row>
    <row r="40" spans="1:4">
      <c r="A40" s="6" t="s">
        <v>48</v>
      </c>
      <c r="B40" s="7">
        <v>11226</v>
      </c>
      <c r="C40" s="8">
        <v>2456</v>
      </c>
      <c r="D40" s="9">
        <f t="shared" si="0"/>
        <v>21</v>
      </c>
    </row>
    <row r="41" ht="16.5" customHeight="1" spans="1:4">
      <c r="A41" s="6" t="s">
        <v>82</v>
      </c>
      <c r="B41" s="7">
        <v>5258</v>
      </c>
      <c r="C41" s="8">
        <v>1115</v>
      </c>
      <c r="D41" s="9">
        <f t="shared" si="0"/>
        <v>21</v>
      </c>
    </row>
    <row r="42" ht="27.75" customHeight="1" spans="1:4">
      <c r="A42" s="6" t="s">
        <v>93</v>
      </c>
      <c r="B42" s="7">
        <v>6799</v>
      </c>
      <c r="C42" s="8">
        <v>120</v>
      </c>
      <c r="D42" s="9">
        <f t="shared" si="0"/>
        <v>1</v>
      </c>
    </row>
    <row r="43" ht="27" customHeight="1" spans="1:4">
      <c r="A43" s="15" t="s">
        <v>37</v>
      </c>
      <c r="B43" s="7">
        <v>2714</v>
      </c>
      <c r="C43" s="8">
        <v>2714</v>
      </c>
      <c r="D43" s="9">
        <f t="shared" si="0"/>
        <v>100</v>
      </c>
    </row>
    <row r="44" spans="1:4">
      <c r="A44" s="6" t="s">
        <v>88</v>
      </c>
      <c r="B44" s="7">
        <v>57413</v>
      </c>
      <c r="C44" s="8">
        <v>959</v>
      </c>
      <c r="D44" s="9">
        <f t="shared" si="0"/>
        <v>1</v>
      </c>
    </row>
    <row r="45" ht="16.5" customHeight="1" spans="1:4">
      <c r="A45" s="6" t="s">
        <v>58</v>
      </c>
      <c r="B45" s="7">
        <v>1787</v>
      </c>
      <c r="C45" s="8">
        <v>448</v>
      </c>
      <c r="D45" s="9">
        <f t="shared" si="0"/>
        <v>25</v>
      </c>
    </row>
    <row r="46" ht="32" customHeight="1" spans="1:4">
      <c r="A46" s="16" t="s">
        <v>84</v>
      </c>
      <c r="B46" s="7">
        <v>1446</v>
      </c>
      <c r="C46" s="8">
        <v>352</v>
      </c>
      <c r="D46" s="9">
        <f t="shared" si="0"/>
        <v>24</v>
      </c>
    </row>
    <row r="47" ht="16.5" customHeight="1" spans="1:4">
      <c r="A47" s="6" t="s">
        <v>90</v>
      </c>
      <c r="B47" s="7">
        <v>7396</v>
      </c>
      <c r="C47" s="8">
        <v>655</v>
      </c>
      <c r="D47" s="9">
        <f t="shared" si="0"/>
        <v>8</v>
      </c>
    </row>
    <row r="48" ht="18" customHeight="1" spans="1:4">
      <c r="A48" s="6" t="s">
        <v>39</v>
      </c>
      <c r="B48" s="7">
        <v>2245</v>
      </c>
      <c r="C48" s="8">
        <v>2217</v>
      </c>
      <c r="D48" s="9">
        <f t="shared" si="0"/>
        <v>98</v>
      </c>
    </row>
    <row r="49" ht="30.75" customHeight="1" spans="1:4">
      <c r="A49" s="6" t="s">
        <v>59</v>
      </c>
      <c r="B49" s="7">
        <v>2431</v>
      </c>
      <c r="C49" s="8">
        <v>874</v>
      </c>
      <c r="D49" s="9">
        <f t="shared" si="0"/>
        <v>35</v>
      </c>
    </row>
    <row r="50" spans="1:4">
      <c r="A50" s="14" t="s">
        <v>86</v>
      </c>
      <c r="B50" s="17">
        <v>4759</v>
      </c>
      <c r="C50" s="8">
        <v>132</v>
      </c>
      <c r="D50" s="9">
        <f t="shared" si="0"/>
        <v>2</v>
      </c>
    </row>
    <row r="51" ht="16.5" customHeight="1" spans="1:4">
      <c r="A51" s="6" t="s">
        <v>69</v>
      </c>
      <c r="B51" s="7">
        <v>9585</v>
      </c>
      <c r="C51" s="8">
        <v>3588</v>
      </c>
      <c r="D51" s="9">
        <f t="shared" si="0"/>
        <v>37</v>
      </c>
    </row>
    <row r="52" ht="27" customHeight="1" spans="1:4">
      <c r="A52" s="6" t="s">
        <v>92</v>
      </c>
      <c r="B52" s="7">
        <v>4303</v>
      </c>
      <c r="C52" s="8">
        <v>622</v>
      </c>
      <c r="D52" s="9">
        <f t="shared" si="0"/>
        <v>14</v>
      </c>
    </row>
    <row r="53" ht="45" customHeight="1" spans="1:4">
      <c r="A53" s="6" t="s">
        <v>61</v>
      </c>
      <c r="B53" s="7">
        <v>8993</v>
      </c>
      <c r="C53" s="8">
        <v>1492</v>
      </c>
      <c r="D53" s="9">
        <f t="shared" si="0"/>
        <v>16</v>
      </c>
    </row>
    <row r="54" spans="1:4">
      <c r="A54" s="6" t="s">
        <v>94</v>
      </c>
      <c r="B54" s="7">
        <v>2476</v>
      </c>
      <c r="C54" s="8">
        <v>60</v>
      </c>
      <c r="D54" s="9">
        <f t="shared" si="0"/>
        <v>2</v>
      </c>
    </row>
    <row r="55" ht="16.5" customHeight="1" spans="1:4">
      <c r="A55" s="6" t="s">
        <v>57</v>
      </c>
      <c r="B55" s="7">
        <v>4025</v>
      </c>
      <c r="C55" s="8">
        <v>1842</v>
      </c>
      <c r="D55" s="9">
        <f t="shared" si="0"/>
        <v>45</v>
      </c>
    </row>
    <row r="56" ht="32.25" customHeight="1" spans="1:4">
      <c r="A56" s="6" t="s">
        <v>89</v>
      </c>
      <c r="B56" s="7">
        <v>1694</v>
      </c>
      <c r="C56" s="8">
        <v>228</v>
      </c>
      <c r="D56" s="9">
        <f t="shared" si="0"/>
        <v>13</v>
      </c>
    </row>
    <row r="57" ht="16.5" customHeight="1" spans="1:4">
      <c r="A57" s="6" t="s">
        <v>51</v>
      </c>
      <c r="B57" s="7">
        <v>7725</v>
      </c>
      <c r="C57" s="8">
        <v>2975</v>
      </c>
      <c r="D57" s="9">
        <f t="shared" si="0"/>
        <v>38</v>
      </c>
    </row>
    <row r="58" ht="18" customHeight="1" spans="1:4">
      <c r="A58" s="6" t="s">
        <v>43</v>
      </c>
      <c r="B58" s="7">
        <v>4678</v>
      </c>
      <c r="C58" s="8">
        <v>2620</v>
      </c>
      <c r="D58" s="9">
        <f t="shared" si="0"/>
        <v>56</v>
      </c>
    </row>
    <row r="59" ht="16.5" customHeight="1" spans="1:4">
      <c r="A59" s="6" t="s">
        <v>45</v>
      </c>
      <c r="B59" s="7">
        <v>10576</v>
      </c>
      <c r="C59" s="8">
        <v>3956</v>
      </c>
      <c r="D59" s="9">
        <f t="shared" si="0"/>
        <v>37</v>
      </c>
    </row>
    <row r="60" ht="42.75" customHeight="1" spans="1:4">
      <c r="A60" s="6" t="s">
        <v>79</v>
      </c>
      <c r="B60" s="7">
        <v>2973</v>
      </c>
      <c r="C60" s="8">
        <v>187</v>
      </c>
      <c r="D60" s="9">
        <f t="shared" si="0"/>
        <v>6</v>
      </c>
    </row>
    <row r="61" ht="24" customHeight="1" spans="1:4">
      <c r="A61" s="6" t="s">
        <v>46</v>
      </c>
      <c r="B61" s="7">
        <v>7520</v>
      </c>
      <c r="C61" s="8">
        <v>2170</v>
      </c>
      <c r="D61" s="9">
        <f t="shared" si="0"/>
        <v>28</v>
      </c>
    </row>
    <row r="62" ht="37.5" customHeight="1" spans="1:4">
      <c r="A62" s="18" t="s">
        <v>62</v>
      </c>
      <c r="B62" s="7">
        <v>4336</v>
      </c>
      <c r="C62" s="8">
        <v>828</v>
      </c>
      <c r="D62" s="9">
        <f t="shared" si="0"/>
        <v>19</v>
      </c>
    </row>
  </sheetData>
  <autoFilter ref="A1:B62">
    <sortState ref="A1:B62">
      <sortCondition ref="A1"/>
    </sortState>
    <extLst/>
  </autoFilter>
  <pageMargins left="0.7" right="0.7" top="0.75" bottom="0.75" header="0.3" footer="0.3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для расчета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2023-04-17T05:10:00Z</dcterms:created>
  <dcterms:modified xsi:type="dcterms:W3CDTF">2024-07-09T05:06:33Z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73DFBB51E0EF48D48D24DF1C9FF0EF4A_12</vt:lpwstr>
  </property>
  <property fmtid="{D5CDD505-2E9C-101B-9397-08002B2CF9AE}" pid="3" name="KSOProductBuildVer">
    <vt:lpwstr>1049-12.2.0.17119</vt:lpwstr>
  </property>
</Properties>
</file>