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0" windowHeight="13170"/>
  </bookViews>
  <sheets>
    <sheet name="Лист1" sheetId="1" r:id="rId1"/>
    <sheet name="Лист2" sheetId="2" r:id="rId2"/>
  </sheets>
  <definedNames>
    <definedName name="_xlnm._FilterDatabase" localSheetId="0" hidden="1">Лист1!$Q$1:$Q$85</definedName>
  </definedNames>
  <calcPr calcId="145621"/>
</workbook>
</file>

<file path=xl/calcChain.xml><?xml version="1.0" encoding="utf-8"?>
<calcChain xmlns="http://schemas.openxmlformats.org/spreadsheetml/2006/main">
  <c r="G9" i="1" l="1"/>
  <c r="G30" i="1"/>
  <c r="E8" i="1"/>
  <c r="Q8" i="1" s="1"/>
  <c r="T8" i="1" s="1"/>
  <c r="N7" i="1"/>
  <c r="D35" i="1"/>
  <c r="D30" i="1"/>
  <c r="D21" i="1"/>
  <c r="D12" i="1"/>
  <c r="D11" i="1"/>
  <c r="D7" i="1"/>
  <c r="D9" i="1"/>
  <c r="G31" i="1" l="1"/>
  <c r="Q67" i="1" l="1"/>
  <c r="T67" i="1" s="1"/>
  <c r="Q48" i="1"/>
  <c r="T48" i="1" s="1"/>
  <c r="Q64" i="1"/>
  <c r="T64" i="1" s="1"/>
  <c r="Q63" i="1"/>
  <c r="T63" i="1" s="1"/>
  <c r="Q68" i="1"/>
  <c r="T68" i="1" s="1"/>
  <c r="Q29" i="1"/>
  <c r="Q28" i="1"/>
  <c r="Q37" i="1"/>
  <c r="T37" i="1" s="1"/>
  <c r="Q59" i="1"/>
  <c r="T59" i="1" s="1"/>
  <c r="Q27" i="1"/>
  <c r="Q40" i="1"/>
  <c r="Q31" i="1"/>
  <c r="Q30" i="1"/>
  <c r="Q41" i="1"/>
  <c r="Q34" i="1"/>
  <c r="Q42" i="1"/>
  <c r="Q38" i="1"/>
  <c r="Q55" i="1"/>
  <c r="Q52" i="1"/>
  <c r="Q49" i="1"/>
  <c r="Q33" i="1"/>
  <c r="Q43" i="1"/>
  <c r="Q36" i="1"/>
  <c r="Q35" i="1"/>
  <c r="Q46" i="1"/>
  <c r="Q44" i="1"/>
  <c r="Q53" i="1"/>
  <c r="Q58" i="1"/>
  <c r="Q50" i="1"/>
  <c r="Q51" i="1"/>
  <c r="Q39" i="1"/>
  <c r="Q60" i="1"/>
  <c r="Q45" i="1"/>
  <c r="Q61" i="1"/>
  <c r="Q54" i="1"/>
  <c r="Q47" i="1"/>
  <c r="Q56" i="1"/>
  <c r="Q62" i="1"/>
  <c r="Q65" i="1"/>
  <c r="Q57" i="1"/>
  <c r="Q66" i="1"/>
  <c r="Q32" i="1"/>
  <c r="Q26" i="1"/>
  <c r="T26" i="1" s="1"/>
  <c r="Q25" i="1"/>
  <c r="T25" i="1" s="1"/>
  <c r="Q16" i="1"/>
  <c r="Q18" i="1"/>
  <c r="Q15" i="1"/>
  <c r="Q11" i="1"/>
  <c r="Q14" i="1"/>
  <c r="T14" i="1" s="1"/>
  <c r="Q21" i="1"/>
  <c r="Q17" i="1"/>
  <c r="Q20" i="1"/>
  <c r="Q13" i="1"/>
  <c r="Q23" i="1"/>
  <c r="Q19" i="1"/>
  <c r="Q12" i="1"/>
  <c r="Q22" i="1"/>
  <c r="T22" i="1" s="1"/>
  <c r="Q10" i="1"/>
  <c r="Q9" i="1"/>
  <c r="T9" i="1" s="1"/>
  <c r="Q7" i="1"/>
  <c r="T7" i="1" s="1"/>
  <c r="T16" i="1" l="1"/>
  <c r="T18" i="1"/>
  <c r="T17" i="1"/>
  <c r="T15" i="1"/>
  <c r="T13" i="1"/>
  <c r="T11" i="1"/>
  <c r="T21" i="1"/>
  <c r="T20" i="1"/>
  <c r="T23" i="1"/>
  <c r="T19" i="1"/>
  <c r="T12" i="1"/>
  <c r="T32" i="1"/>
  <c r="T28" i="1"/>
  <c r="T29" i="1"/>
  <c r="T27" i="1"/>
  <c r="T30" i="1"/>
  <c r="T41" i="1"/>
  <c r="T34" i="1"/>
  <c r="T40" i="1"/>
  <c r="T31" i="1"/>
  <c r="T55" i="1"/>
  <c r="T49" i="1"/>
  <c r="T42" i="1"/>
  <c r="T33" i="1"/>
  <c r="T38" i="1"/>
  <c r="T43" i="1"/>
  <c r="T36" i="1"/>
  <c r="T35" i="1"/>
  <c r="T52" i="1"/>
  <c r="T44" i="1"/>
  <c r="T53" i="1"/>
  <c r="T50" i="1"/>
  <c r="T51" i="1"/>
  <c r="T39" i="1"/>
  <c r="T60" i="1"/>
  <c r="T46" i="1"/>
  <c r="T45" i="1"/>
  <c r="T61" i="1"/>
  <c r="T54" i="1"/>
  <c r="T47" i="1"/>
  <c r="T56" i="1"/>
  <c r="T62" i="1"/>
  <c r="T65" i="1"/>
  <c r="T58" i="1"/>
  <c r="T57" i="1"/>
  <c r="T66" i="1"/>
  <c r="T10" i="1"/>
</calcChain>
</file>

<file path=xl/sharedStrings.xml><?xml version="1.0" encoding="utf-8"?>
<sst xmlns="http://schemas.openxmlformats.org/spreadsheetml/2006/main" count="105" uniqueCount="104">
  <si>
    <t>№</t>
  </si>
  <si>
    <t>МУНИЦИПАЛЬНЫЙ РАЙОН / 
ГОРОДСКОЙ ОКРУГ</t>
  </si>
  <si>
    <t>Результаты работы в муниципальном районе / городском округе</t>
  </si>
  <si>
    <t>Результаты участия муниципального района / городского округа в региональных мероприятиях</t>
  </si>
  <si>
    <t>Результаты участия муниципального района / городского округа в окружных, всероссийских и международных мероприятиях</t>
  </si>
  <si>
    <t>СУММА БАЛЛОВ</t>
  </si>
  <si>
    <t>Наличие годового плана работы, направленного в краевое учреждение</t>
  </si>
  <si>
    <t>Количество возможностей, размещенных на сайте добро.рф</t>
  </si>
  <si>
    <t>Ключевое событие в сфере добровольчества на территории МО</t>
  </si>
  <si>
    <t>Системное ведение новостной ленты в сети интернет (социальные сети, сайты и тд.)</t>
  </si>
  <si>
    <t>Участие в итоговом региональном мероприятии  в сфере добровольчества (волонтерства)</t>
  </si>
  <si>
    <t xml:space="preserve">Участие в сетевых акциях </t>
  </si>
  <si>
    <r>
      <rPr>
        <b/>
        <sz val="11"/>
        <color indexed="8"/>
        <rFont val="Calibri"/>
        <family val="2"/>
        <charset val="204"/>
      </rPr>
      <t>Участие в окружных, всероссийских, международных мероприятиях добровольческой (волонтерской) направленности, входящих в рейтинг Росмолодежи</t>
    </r>
  </si>
  <si>
    <t>Участие во Всероссийском конкурсе "Доброволец России"</t>
  </si>
  <si>
    <t>Участие в окружных, всероссийских, международных мероприятиях по направлению добровольчества (волонтерства)</t>
  </si>
  <si>
    <t>5 баллов за каждое мероприятие</t>
  </si>
  <si>
    <t>2 балла за каждое мероприятие</t>
  </si>
  <si>
    <t>Проведение - 30 баллов</t>
  </si>
  <si>
    <t xml:space="preserve">0 баллов - от 0 до 3х постов в месяц;         5 баллов - 4 и более постов в месяц;  </t>
  </si>
  <si>
    <t>20 баллов</t>
  </si>
  <si>
    <t>г. Ачинск</t>
  </si>
  <si>
    <t>г. Боготол</t>
  </si>
  <si>
    <t>г. Бородино</t>
  </si>
  <si>
    <t>г. Дивногорск</t>
  </si>
  <si>
    <t>г. Енисейск</t>
  </si>
  <si>
    <t>г. Канск</t>
  </si>
  <si>
    <t>г. Красноярск</t>
  </si>
  <si>
    <t>г. Лесосибирск</t>
  </si>
  <si>
    <t>г. Минусинск</t>
  </si>
  <si>
    <t>г. Назарово</t>
  </si>
  <si>
    <t>г. Норильск</t>
  </si>
  <si>
    <t>г. Сосновоборск</t>
  </si>
  <si>
    <t>г. Шарыпово</t>
  </si>
  <si>
    <t>ЗАТО г. Железногорск</t>
  </si>
  <si>
    <t>ЗАТО г. Зеленогорск</t>
  </si>
  <si>
    <t>ЗАТО п. Солнечный</t>
  </si>
  <si>
    <t>п. Кедровый</t>
  </si>
  <si>
    <t>Абанский район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</si>
  <si>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</si>
  <si>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</si>
  <si>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</si>
  <si>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</si>
  <si>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</si>
  <si>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</si>
  <si>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</si>
  <si>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</si>
  <si>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</si>
  <si>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</si>
  <si>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</si>
  <si>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</si>
  <si>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Идринский район</t>
  </si>
  <si>
    <t>Иланский район</t>
  </si>
  <si>
    <t>Ирбейский район</t>
  </si>
  <si>
    <t>Казачинский район</t>
  </si>
  <si>
    <t>Канский район</t>
  </si>
  <si>
    <t>Каратузский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</si>
  <si>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</si>
  <si>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</si>
  <si>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</si>
  <si>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</si>
  <si>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</si>
  <si>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</si>
  <si>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</si>
  <si>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</si>
  <si>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</si>
  <si>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</si>
  <si>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</si>
  <si>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Пировский округ</t>
  </si>
  <si>
    <t>Рыбинский район</t>
  </si>
  <si>
    <t>Саянский район</t>
  </si>
  <si>
    <t>Северо-Енисейский район</t>
  </si>
  <si>
    <t>Сухобузимский район</t>
  </si>
  <si>
    <t>Таймырский Долгано-Ненецкий  район</t>
  </si>
  <si>
    <t>Тасеевский район</t>
  </si>
  <si>
    <t>Туруханский район</t>
  </si>
  <si>
    <t>Тюхтетский район</t>
  </si>
  <si>
    <t>Ужурский район</t>
  </si>
  <si>
    <t>Уярский район</t>
  </si>
  <si>
    <t>Шарыповский район</t>
  </si>
  <si>
    <t>Шушенский район</t>
  </si>
  <si>
    <t>Эвенкийский район</t>
  </si>
  <si>
    <t xml:space="preserve">Реализованные проекты в рамках краевого инфраструктурного проекта "Территория Красноярский край" </t>
  </si>
  <si>
    <t>15 баллов за каждый проект</t>
  </si>
  <si>
    <t xml:space="preserve">Содействие в реализации федерального проекта "Волонтёры Конституции" </t>
  </si>
  <si>
    <t>40 баллов</t>
  </si>
  <si>
    <t>80 баллов участие + 30 за призовое место</t>
  </si>
  <si>
    <t>50 баллов участие+ 30 за призовое место</t>
  </si>
  <si>
    <t xml:space="preserve">Участие в ТИМ "Юниор" </t>
  </si>
  <si>
    <t>Участники мероприятий по информационным справкам</t>
  </si>
  <si>
    <t>1 балл за каждый 1% вовлеченных от общего количества молодежи в МО</t>
  </si>
  <si>
    <t>ГОРОДСКОЙ ОКРУГ</t>
  </si>
  <si>
    <t>МУНИЦИПАЛЬНЫЕ РАЙОНЫ</t>
  </si>
  <si>
    <t>МКСТО СРЕДИ ГОРОДСКОГО ОКРУГА/МУНИЦИПАЛЬНОГО РАЙОНА</t>
  </si>
  <si>
    <t>В случае одинакового количества баллов, более высокое место занимает рейтингуемый объект (муниципальное образование), имеющее больше более высоких мест в каждом оцениваемом разделе</t>
  </si>
  <si>
    <t>КОНВЕРТИРОВАННЫЕ БАЛЛЫ ИЗ РЕЙТИНГА КРАСВОЛОНТЕР</t>
  </si>
  <si>
    <t>КОНВЕРТИРОВАННЫЕ БАЛЛЫ ИЗ РЕЙТИНГА ВОЛОНТЕРЫ-МЕДИКИ</t>
  </si>
  <si>
    <t xml:space="preserve">Мероприятия по информационным справкам по всем направлениям добровольческой (волонтерской) деятельности </t>
  </si>
  <si>
    <t>20 баллов за каждую</t>
  </si>
  <si>
    <t>Регистрация на сайте ВолонтерыКонституции.рф - 15 баллов;
Информация об организации работы точек  +20 баллов;
Предоставление отчета  +25 баллов</t>
  </si>
  <si>
    <r>
      <rPr>
        <b/>
        <sz val="14"/>
        <color indexed="10"/>
        <rFont val="Arial Narrow"/>
        <family val="2"/>
        <charset val="204"/>
      </rPr>
      <t xml:space="preserve">ФЛАГМАНСКАЯ ПРОГРАММА "МЫ ПОМОГАЕМ"
РЕЙТИНГ МУНИЦИПАЛЬНЫХ РАЙОНОВ И ГОРОДСКИХ ОКРУГОВ КРАСНОЯРСКОГО КРАЯ на 31 декабря 2020 года
</t>
    </r>
    <r>
      <rPr>
        <b/>
        <sz val="12"/>
        <color indexed="11"/>
        <rFont val="Arial Narrow"/>
        <family val="2"/>
        <charset val="204"/>
      </rPr>
      <t>УЧРЕЖДЕНИЕ - ОПЕРАТОР: КГАУ "ЦМИ "ФОРУМ"
ДИРЕКТОР УЧРЕЖДЕНИЯ - ОПЕРАТОРА: Д. И. Назаров, Тел.: 8 (391) 236-60-61; E-mail: info@cmiforum.ru
ОТВЕТСТВЕННЫЙ СОТРУДНИК: Назарова Ирина Александровна;   Тел.: 89135686787;   E-mail: volonteers.krsk@gmail.com</t>
    </r>
  </si>
  <si>
    <t>1-4 человека - 10 баллов
5-9 человек - 20 баллов
10-14 человек - 30 баллов
15 - 19 человек - 40 баллов
20 и более человек - 50 баллов</t>
  </si>
  <si>
    <t xml:space="preserve">Наличие участников конкурса - 15 баллов; Победа в региональном этапе + 20 баллов; Победа в конкурсе + 20 баллов </t>
  </si>
  <si>
    <t>ОБЩЕЕ МЕСТО ПО ФП "Мы помогаем"</t>
  </si>
  <si>
    <t>СУММА БАЛЛОВ ВСЕГО ПО ФП "Мы помогаем"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</si>
</sst>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</font>
    <font>
      <b/>
      <sz val="11"/>
      <color indexed="8"/>
      <name val="Arial Narrow"/>
      <family val="2"/>
      <charset val="204"/>
    </font>
    <font>
      <b/>
      <sz val="14"/>
      <color indexed="10"/>
      <name val="Arial Narrow"/>
      <family val="2"/>
      <charset val="204"/>
    </font>
    <font>
      <b/>
      <sz val="12"/>
      <color indexed="11"/>
      <name val="Arial Narrow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</font>
    <font>
      <sz val="12"/>
      <color rgb="FFFF0000"/>
      <name val="Calibri"/>
      <family val="2"/>
      <charset val="204"/>
    </font>
    <font>
      <sz val="14"/>
      <color rgb="FFFF0000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Arial Narrow"/>
      <family val="2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rgb="FFB7DEE8"/>
        <bgColor rgb="FF000000"/>
      </patternFill>
    </fill>
    <fill>
      <patternFill patternType="solid">
        <fgColor theme="8" tint="0.59999389629810485"/>
        <bgColor auto="1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rgb="FF000000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79">
    <xf numFmtId="0" fontId="0" fillId="0" borderId="0" xfId="0" applyFont="1" applyAlignment="1"/>
    <xf numFmtId="0" fontId="0" fillId="0" borderId="0" xfId="0" applyNumberFormat="1" applyFont="1" applyAlignment="1"/>
    <xf numFmtId="49" fontId="4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49" fontId="1" fillId="4" borderId="1" xfId="0" applyNumberFormat="1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vertical="center" wrapText="1"/>
    </xf>
    <xf numFmtId="0" fontId="4" fillId="4" borderId="7" xfId="0" applyNumberFormat="1" applyFont="1" applyFill="1" applyBorder="1" applyAlignment="1">
      <alignment horizontal="center" vertical="center" wrapText="1"/>
    </xf>
    <xf numFmtId="0" fontId="4" fillId="8" borderId="1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/>
    </xf>
    <xf numFmtId="49" fontId="4" fillId="8" borderId="1" xfId="0" applyNumberFormat="1" applyFont="1" applyFill="1" applyBorder="1" applyAlignment="1">
      <alignment horizontal="center" vertical="center" wrapText="1"/>
    </xf>
    <xf numFmtId="0" fontId="4" fillId="4" borderId="18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8" xfId="0" applyNumberFormat="1" applyFont="1" applyFill="1" applyBorder="1" applyAlignment="1">
      <alignment horizontal="center" vertical="center"/>
    </xf>
    <xf numFmtId="0" fontId="7" fillId="0" borderId="0" xfId="0" applyNumberFormat="1" applyFont="1" applyAlignment="1"/>
    <xf numFmtId="0" fontId="7" fillId="0" borderId="0" xfId="0" applyFont="1" applyAlignment="1"/>
    <xf numFmtId="0" fontId="10" fillId="0" borderId="0" xfId="0" applyNumberFormat="1" applyFont="1" applyAlignment="1"/>
    <xf numFmtId="0" fontId="1" fillId="8" borderId="1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 wrapText="1"/>
    </xf>
    <xf numFmtId="0" fontId="13" fillId="2" borderId="3" xfId="0" applyNumberFormat="1" applyFont="1" applyFill="1" applyBorder="1" applyAlignment="1">
      <alignment horizontal="center" vertical="center"/>
    </xf>
    <xf numFmtId="0" fontId="13" fillId="2" borderId="8" xfId="0" applyNumberFormat="1" applyFont="1" applyFill="1" applyBorder="1" applyAlignment="1">
      <alignment horizontal="center" vertical="center"/>
    </xf>
    <xf numFmtId="1" fontId="13" fillId="2" borderId="8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0" borderId="0" xfId="0" applyNumberFormat="1" applyFont="1" applyAlignment="1"/>
    <xf numFmtId="0" fontId="13" fillId="0" borderId="0" xfId="0" applyFont="1" applyAlignment="1"/>
    <xf numFmtId="0" fontId="13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/>
    <xf numFmtId="0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/>
    <xf numFmtId="0" fontId="13" fillId="0" borderId="1" xfId="0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7" borderId="8" xfId="0" applyNumberFormat="1" applyFont="1" applyFill="1" applyBorder="1" applyAlignment="1">
      <alignment horizontal="center"/>
    </xf>
    <xf numFmtId="0" fontId="13" fillId="2" borderId="7" xfId="0" applyNumberFormat="1" applyFont="1" applyFill="1" applyBorder="1" applyAlignment="1">
      <alignment horizontal="center" vertical="center"/>
    </xf>
    <xf numFmtId="1" fontId="13" fillId="7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left" vertical="center" wrapText="1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14" xfId="0" applyNumberFormat="1" applyFont="1" applyFill="1" applyBorder="1" applyAlignment="1">
      <alignment horizontal="center" vertical="center"/>
    </xf>
    <xf numFmtId="0" fontId="13" fillId="2" borderId="12" xfId="0" applyNumberFormat="1" applyFont="1" applyFill="1" applyBorder="1" applyAlignment="1">
      <alignment horizontal="center" vertical="center"/>
    </xf>
    <xf numFmtId="49" fontId="12" fillId="2" borderId="3" xfId="0" applyNumberFormat="1" applyFont="1" applyFill="1" applyBorder="1" applyAlignment="1">
      <alignment vertical="center" wrapText="1"/>
    </xf>
    <xf numFmtId="0" fontId="14" fillId="6" borderId="1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Border="1" applyAlignment="1">
      <alignment horizontal="center"/>
    </xf>
    <xf numFmtId="0" fontId="13" fillId="6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1" fontId="14" fillId="7" borderId="1" xfId="0" applyNumberFormat="1" applyFont="1" applyFill="1" applyBorder="1" applyAlignment="1">
      <alignment horizontal="center" vertical="center"/>
    </xf>
    <xf numFmtId="0" fontId="13" fillId="0" borderId="8" xfId="0" applyNumberFormat="1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horizontal="center"/>
    </xf>
    <xf numFmtId="0" fontId="13" fillId="6" borderId="8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/>
    </xf>
    <xf numFmtId="0" fontId="0" fillId="9" borderId="0" xfId="0" applyNumberFormat="1" applyFont="1" applyFill="1" applyAlignment="1">
      <alignment horizontal="center"/>
    </xf>
    <xf numFmtId="0" fontId="0" fillId="0" borderId="0" xfId="0" applyNumberFormat="1" applyFont="1" applyAlignment="1">
      <alignment horizontal="center" vertical="center"/>
    </xf>
    <xf numFmtId="1" fontId="7" fillId="7" borderId="13" xfId="0" applyNumberFormat="1" applyFont="1" applyFill="1" applyBorder="1" applyAlignment="1">
      <alignment horizontal="center" vertical="center"/>
    </xf>
    <xf numFmtId="1" fontId="13" fillId="7" borderId="3" xfId="0" applyNumberFormat="1" applyFont="1" applyFill="1" applyBorder="1" applyAlignment="1">
      <alignment horizontal="center" vertical="center"/>
    </xf>
    <xf numFmtId="1" fontId="13" fillId="7" borderId="13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49" fontId="6" fillId="4" borderId="5" xfId="0" applyNumberFormat="1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center" vertical="center"/>
    </xf>
    <xf numFmtId="1" fontId="13" fillId="7" borderId="18" xfId="0" applyNumberFormat="1" applyFont="1" applyFill="1" applyBorder="1" applyAlignment="1">
      <alignment horizontal="center" vertical="center"/>
    </xf>
    <xf numFmtId="1" fontId="13" fillId="7" borderId="14" xfId="0" applyNumberFormat="1" applyFont="1" applyFill="1" applyBorder="1" applyAlignment="1">
      <alignment horizontal="center" vertical="center"/>
    </xf>
    <xf numFmtId="0" fontId="4" fillId="8" borderId="7" xfId="0" applyNumberFormat="1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center" vertical="center" textRotation="90" wrapText="1"/>
    </xf>
    <xf numFmtId="0" fontId="7" fillId="0" borderId="8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8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12" xfId="0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49" fontId="4" fillId="8" borderId="2" xfId="0" applyNumberFormat="1" applyFont="1" applyFill="1" applyBorder="1" applyAlignment="1">
      <alignment horizontal="center" vertical="center" wrapText="1"/>
    </xf>
    <xf numFmtId="49" fontId="4" fillId="8" borderId="7" xfId="0" applyNumberFormat="1" applyFont="1" applyFill="1" applyBorder="1" applyAlignment="1">
      <alignment horizontal="center" vertical="center" wrapText="1"/>
    </xf>
    <xf numFmtId="49" fontId="4" fillId="8" borderId="5" xfId="0" applyNumberFormat="1" applyFont="1" applyFill="1" applyBorder="1" applyAlignment="1">
      <alignment horizontal="center" vertical="center" wrapText="1"/>
    </xf>
    <xf numFmtId="49" fontId="6" fillId="8" borderId="5" xfId="0" applyNumberFormat="1" applyFont="1" applyFill="1" applyBorder="1" applyAlignment="1">
      <alignment horizontal="center" vertical="center" wrapText="1"/>
    </xf>
    <xf numFmtId="1" fontId="7" fillId="0" borderId="8" xfId="0" applyNumberFormat="1" applyFont="1" applyFill="1" applyBorder="1" applyAlignment="1">
      <alignment horizontal="center" vertical="center"/>
    </xf>
    <xf numFmtId="1" fontId="13" fillId="0" borderId="8" xfId="0" applyNumberFormat="1" applyFont="1" applyFill="1" applyBorder="1" applyAlignment="1">
      <alignment horizontal="center" vertical="center"/>
    </xf>
    <xf numFmtId="1" fontId="13" fillId="0" borderId="7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/>
    <xf numFmtId="0" fontId="11" fillId="8" borderId="1" xfId="0" applyNumberFormat="1" applyFont="1" applyFill="1" applyBorder="1" applyAlignment="1"/>
    <xf numFmtId="49" fontId="12" fillId="8" borderId="1" xfId="0" applyNumberFormat="1" applyFont="1" applyFill="1" applyBorder="1" applyAlignment="1">
      <alignment vertical="center" wrapText="1"/>
    </xf>
    <xf numFmtId="0" fontId="13" fillId="8" borderId="1" xfId="0" applyNumberFormat="1" applyFont="1" applyFill="1" applyBorder="1" applyAlignment="1">
      <alignment horizontal="center" vertical="center"/>
    </xf>
    <xf numFmtId="0" fontId="13" fillId="8" borderId="14" xfId="0" applyNumberFormat="1" applyFont="1" applyFill="1" applyBorder="1" applyAlignment="1">
      <alignment horizontal="center" vertical="center"/>
    </xf>
    <xf numFmtId="0" fontId="13" fillId="8" borderId="8" xfId="0" applyNumberFormat="1" applyFont="1" applyFill="1" applyBorder="1" applyAlignment="1">
      <alignment horizontal="center" vertical="center"/>
    </xf>
    <xf numFmtId="1" fontId="13" fillId="8" borderId="1" xfId="0" applyNumberFormat="1" applyFont="1" applyFill="1" applyBorder="1" applyAlignment="1">
      <alignment horizontal="center" vertical="center"/>
    </xf>
    <xf numFmtId="1" fontId="13" fillId="8" borderId="2" xfId="0" applyNumberFormat="1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/>
    </xf>
    <xf numFmtId="0" fontId="13" fillId="8" borderId="0" xfId="0" applyNumberFormat="1" applyFont="1" applyFill="1" applyAlignment="1"/>
    <xf numFmtId="0" fontId="13" fillId="8" borderId="0" xfId="0" applyFont="1" applyFill="1" applyAlignment="1"/>
    <xf numFmtId="0" fontId="11" fillId="2" borderId="1" xfId="0" applyNumberFormat="1" applyFont="1" applyFill="1" applyBorder="1" applyAlignment="1"/>
    <xf numFmtId="0" fontId="13" fillId="7" borderId="3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3" fillId="0" borderId="8" xfId="0" applyFont="1" applyFill="1" applyBorder="1" applyAlignment="1"/>
    <xf numFmtId="0" fontId="13" fillId="2" borderId="8" xfId="0" applyFont="1" applyFill="1" applyBorder="1" applyAlignment="1"/>
    <xf numFmtId="1" fontId="13" fillId="2" borderId="7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1" fontId="7" fillId="2" borderId="8" xfId="0" applyNumberFormat="1" applyFont="1" applyFill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  <xf numFmtId="1" fontId="7" fillId="7" borderId="3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/>
    </xf>
    <xf numFmtId="0" fontId="7" fillId="2" borderId="14" xfId="0" applyNumberFormat="1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1" fontId="13" fillId="2" borderId="2" xfId="0" applyNumberFormat="1" applyFont="1" applyFill="1" applyBorder="1" applyAlignment="1">
      <alignment horizontal="center" vertical="center"/>
    </xf>
    <xf numFmtId="1" fontId="13" fillId="2" borderId="12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/>
    <xf numFmtId="0" fontId="13" fillId="8" borderId="4" xfId="0" applyNumberFormat="1" applyFont="1" applyFill="1" applyBorder="1" applyAlignment="1">
      <alignment horizontal="center" vertical="center"/>
    </xf>
    <xf numFmtId="49" fontId="6" fillId="8" borderId="1" xfId="0" applyNumberFormat="1" applyFont="1" applyFill="1" applyBorder="1" applyAlignment="1">
      <alignment horizontal="center" vertical="center" wrapText="1"/>
    </xf>
    <xf numFmtId="1" fontId="13" fillId="7" borderId="7" xfId="0" applyNumberFormat="1" applyFont="1" applyFill="1" applyBorder="1" applyAlignment="1">
      <alignment horizontal="center" vertical="center"/>
    </xf>
    <xf numFmtId="49" fontId="9" fillId="7" borderId="1" xfId="0" applyNumberFormat="1" applyFont="1" applyFill="1" applyBorder="1" applyAlignment="1">
      <alignment vertical="center" wrapText="1"/>
    </xf>
    <xf numFmtId="0" fontId="4" fillId="8" borderId="8" xfId="0" applyNumberFormat="1" applyFont="1" applyFill="1" applyBorder="1" applyAlignment="1">
      <alignment horizontal="center" vertical="center" wrapText="1"/>
    </xf>
    <xf numFmtId="0" fontId="4" fillId="8" borderId="4" xfId="0" applyNumberFormat="1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0" fontId="15" fillId="5" borderId="8" xfId="0" applyNumberFormat="1" applyFont="1" applyFill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16" fillId="3" borderId="8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0" fontId="5" fillId="3" borderId="11" xfId="0" applyNumberFormat="1" applyFont="1" applyFill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4" fillId="4" borderId="16" xfId="0" applyNumberFormat="1" applyFont="1" applyFill="1" applyBorder="1" applyAlignment="1">
      <alignment horizontal="center" vertical="center" wrapText="1"/>
    </xf>
    <xf numFmtId="0" fontId="4" fillId="4" borderId="17" xfId="0" applyNumberFormat="1" applyFont="1" applyFill="1" applyBorder="1" applyAlignment="1">
      <alignment horizontal="center" vertical="center" wrapText="1"/>
    </xf>
    <xf numFmtId="0" fontId="5" fillId="5" borderId="11" xfId="0" applyNumberFormat="1" applyFont="1" applyFill="1" applyBorder="1" applyAlignment="1">
      <alignment horizontal="center" vertical="center" wrapText="1"/>
    </xf>
    <xf numFmtId="0" fontId="5" fillId="5" borderId="12" xfId="0" applyNumberFormat="1" applyFont="1" applyFill="1" applyBorder="1" applyAlignment="1">
      <alignment horizontal="center" vertical="center" wrapText="1"/>
    </xf>
    <xf numFmtId="11" fontId="1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11" fontId="1" fillId="9" borderId="1" xfId="0" applyNumberFormat="1" applyFont="1" applyFill="1" applyBorder="1" applyAlignment="1">
      <alignment horizontal="center" vertical="center" wrapText="1"/>
    </xf>
    <xf numFmtId="49" fontId="4" fillId="8" borderId="2" xfId="0" applyNumberFormat="1" applyFont="1" applyFill="1" applyBorder="1" applyAlignment="1">
      <alignment horizontal="center" vertical="center" wrapText="1"/>
    </xf>
    <xf numFmtId="49" fontId="4" fillId="8" borderId="7" xfId="0" applyNumberFormat="1" applyFont="1" applyFill="1" applyBorder="1" applyAlignment="1">
      <alignment horizontal="center" vertical="center" wrapText="1"/>
    </xf>
    <xf numFmtId="0" fontId="4" fillId="4" borderId="7" xfId="0" applyNumberFormat="1" applyFont="1" applyFill="1" applyBorder="1" applyAlignment="1">
      <alignment horizontal="center" vertical="center" wrapText="1"/>
    </xf>
    <xf numFmtId="0" fontId="4" fillId="8" borderId="2" xfId="0" applyNumberFormat="1" applyFont="1" applyFill="1" applyBorder="1" applyAlignment="1">
      <alignment horizontal="center" vertical="center" wrapText="1"/>
    </xf>
    <xf numFmtId="0" fontId="4" fillId="8" borderId="7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/>
    </xf>
    <xf numFmtId="49" fontId="1" fillId="4" borderId="5" xfId="0" applyNumberFormat="1" applyFont="1" applyFill="1" applyBorder="1" applyAlignment="1">
      <alignment horizontal="center" vertical="center"/>
    </xf>
    <xf numFmtId="49" fontId="1" fillId="4" borderId="7" xfId="0" applyNumberFormat="1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 wrapText="1"/>
    </xf>
    <xf numFmtId="49" fontId="1" fillId="4" borderId="5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49" fontId="6" fillId="8" borderId="7" xfId="0" applyNumberFormat="1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49" fontId="1" fillId="8" borderId="9" xfId="0" applyNumberFormat="1" applyFont="1" applyFill="1" applyBorder="1" applyAlignment="1">
      <alignment horizontal="center" vertical="center" wrapText="1"/>
    </xf>
    <xf numFmtId="0" fontId="16" fillId="3" borderId="11" xfId="0" applyNumberFormat="1" applyFont="1" applyFill="1" applyBorder="1" applyAlignment="1">
      <alignment horizontal="center" vertical="center" wrapText="1"/>
    </xf>
    <xf numFmtId="0" fontId="16" fillId="10" borderId="8" xfId="0" applyNumberFormat="1" applyFont="1" applyFill="1" applyBorder="1" applyAlignment="1">
      <alignment horizontal="center" vertical="center" wrapText="1"/>
    </xf>
    <xf numFmtId="49" fontId="1" fillId="4" borderId="9" xfId="0" applyNumberFormat="1" applyFont="1" applyFill="1" applyBorder="1" applyAlignment="1">
      <alignment horizontal="center" vertical="center" wrapText="1"/>
    </xf>
    <xf numFmtId="0" fontId="4" fillId="4" borderId="15" xfId="0" applyNumberFormat="1" applyFont="1" applyFill="1" applyBorder="1" applyAlignment="1">
      <alignment horizontal="center" vertical="center" wrapText="1"/>
    </xf>
    <xf numFmtId="49" fontId="1" fillId="4" borderId="15" xfId="0" applyNumberFormat="1" applyFont="1" applyFill="1" applyBorder="1" applyAlignment="1">
      <alignment horizontal="center" vertical="center" wrapText="1"/>
    </xf>
    <xf numFmtId="0" fontId="1" fillId="4" borderId="15" xfId="0" applyNumberFormat="1" applyFont="1" applyFill="1" applyBorder="1" applyAlignment="1">
      <alignment horizontal="center" vertical="center" wrapText="1"/>
    </xf>
    <xf numFmtId="49" fontId="1" fillId="4" borderId="10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49" fontId="1" fillId="4" borderId="6" xfId="0" applyNumberFormat="1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99CCFF"/>
      <rgbColor rgb="FFFF0000"/>
      <rgbColor rgb="FF0000FF"/>
      <rgbColor rgb="FFFFFFFF"/>
      <rgbColor rgb="FF0066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Y221"/>
  <sheetViews>
    <sheetView showGridLines="0" tabSelected="1" zoomScale="70" zoomScaleNormal="70" workbookViewId="0">
      <selection activeCell="B48" sqref="B48:E48"/>
    </sheetView>
  </sheetViews>
  <sheetFormatPr defaultColWidth="9.140625" defaultRowHeight="15" customHeight="1" x14ac:dyDescent="0.25"/>
  <cols>
    <col min="1" max="1" width="4" style="1" customWidth="1"/>
    <col min="2" max="2" width="27.42578125" style="1" customWidth="1"/>
    <col min="3" max="3" width="22.7109375" style="1" customWidth="1"/>
    <col min="4" max="4" width="19.42578125" style="65" customWidth="1"/>
    <col min="5" max="5" width="23.42578125" style="4" customWidth="1"/>
    <col min="6" max="6" width="22" style="4" customWidth="1"/>
    <col min="7" max="7" width="16.140625" style="4" customWidth="1"/>
    <col min="8" max="8" width="19.85546875" style="1" customWidth="1"/>
    <col min="9" max="9" width="16.7109375" style="4" customWidth="1"/>
    <col min="10" max="10" width="18.5703125" style="4" customWidth="1"/>
    <col min="11" max="11" width="17.28515625" style="4" customWidth="1"/>
    <col min="12" max="12" width="19.28515625" style="69" customWidth="1"/>
    <col min="13" max="13" width="31.5703125" style="4" customWidth="1"/>
    <col min="14" max="14" width="22.42578125" style="1" customWidth="1"/>
    <col min="15" max="15" width="19" style="4" customWidth="1"/>
    <col min="16" max="16" width="17.140625" style="1" customWidth="1"/>
    <col min="17" max="17" width="11.5703125" style="4" customWidth="1"/>
    <col min="18" max="19" width="9.140625" style="68" customWidth="1"/>
    <col min="20" max="22" width="9.140625" style="4" customWidth="1"/>
    <col min="23" max="259" width="8.85546875" style="1" customWidth="1"/>
  </cols>
  <sheetData>
    <row r="1" spans="1:259" ht="98.25" customHeight="1" x14ac:dyDescent="0.25">
      <c r="A1" s="148" t="s">
        <v>99</v>
      </c>
      <c r="B1" s="148"/>
      <c r="C1" s="148"/>
      <c r="D1" s="149"/>
      <c r="E1" s="148"/>
      <c r="F1" s="148"/>
      <c r="G1" s="148"/>
      <c r="H1" s="150"/>
      <c r="I1" s="148"/>
      <c r="J1" s="148"/>
      <c r="K1" s="148"/>
      <c r="L1" s="148"/>
      <c r="M1" s="148"/>
      <c r="N1" s="148"/>
      <c r="O1" s="148"/>
      <c r="P1" s="148"/>
      <c r="Q1" s="148"/>
      <c r="R1" s="151"/>
      <c r="S1" s="151"/>
      <c r="T1" s="148"/>
      <c r="U1" s="148"/>
      <c r="V1" s="148"/>
    </row>
    <row r="2" spans="1:259" ht="179.25" customHeight="1" x14ac:dyDescent="0.25">
      <c r="A2" s="157" t="s">
        <v>0</v>
      </c>
      <c r="B2" s="160" t="s">
        <v>1</v>
      </c>
      <c r="C2" s="171" t="s">
        <v>2</v>
      </c>
      <c r="D2" s="172"/>
      <c r="E2" s="173"/>
      <c r="F2" s="173"/>
      <c r="G2" s="173"/>
      <c r="H2" s="174"/>
      <c r="I2" s="175"/>
      <c r="J2" s="176" t="s">
        <v>3</v>
      </c>
      <c r="K2" s="177"/>
      <c r="L2" s="178"/>
      <c r="M2" s="176" t="s">
        <v>4</v>
      </c>
      <c r="N2" s="177"/>
      <c r="O2" s="177"/>
      <c r="P2" s="178"/>
      <c r="Q2" s="5" t="s">
        <v>5</v>
      </c>
      <c r="R2" s="80" t="s">
        <v>94</v>
      </c>
      <c r="S2" s="80" t="s">
        <v>95</v>
      </c>
      <c r="T2" s="80" t="s">
        <v>103</v>
      </c>
      <c r="U2" s="80" t="s">
        <v>92</v>
      </c>
      <c r="V2" s="80" t="s">
        <v>102</v>
      </c>
    </row>
    <row r="3" spans="1:259" ht="142.5" customHeight="1" x14ac:dyDescent="0.25">
      <c r="A3" s="158"/>
      <c r="B3" s="161"/>
      <c r="C3" s="168" t="s">
        <v>6</v>
      </c>
      <c r="D3" s="136" t="s">
        <v>81</v>
      </c>
      <c r="E3" s="133" t="s">
        <v>96</v>
      </c>
      <c r="F3" s="133" t="s">
        <v>88</v>
      </c>
      <c r="G3" s="134" t="s">
        <v>7</v>
      </c>
      <c r="H3" s="8" t="s">
        <v>8</v>
      </c>
      <c r="I3" s="8" t="s">
        <v>9</v>
      </c>
      <c r="J3" s="8" t="s">
        <v>87</v>
      </c>
      <c r="K3" s="11" t="s">
        <v>10</v>
      </c>
      <c r="L3" s="11" t="s">
        <v>11</v>
      </c>
      <c r="M3" s="130" t="s">
        <v>83</v>
      </c>
      <c r="N3" s="11" t="s">
        <v>12</v>
      </c>
      <c r="O3" s="11" t="s">
        <v>13</v>
      </c>
      <c r="P3" s="2" t="s">
        <v>14</v>
      </c>
      <c r="Q3" s="3"/>
      <c r="R3" s="23"/>
      <c r="S3" s="23"/>
      <c r="T3" s="3"/>
      <c r="U3" s="3"/>
      <c r="V3" s="3"/>
    </row>
    <row r="4" spans="1:259" ht="0.75" hidden="1" customHeight="1" x14ac:dyDescent="0.25">
      <c r="A4" s="158"/>
      <c r="B4" s="161"/>
      <c r="C4" s="162"/>
      <c r="D4" s="169" t="s">
        <v>82</v>
      </c>
      <c r="E4" s="142" t="s">
        <v>15</v>
      </c>
      <c r="F4" s="146" t="s">
        <v>89</v>
      </c>
      <c r="G4" s="144" t="s">
        <v>16</v>
      </c>
      <c r="H4" s="140" t="s">
        <v>17</v>
      </c>
      <c r="I4" s="155" t="s">
        <v>18</v>
      </c>
      <c r="J4" s="155" t="s">
        <v>100</v>
      </c>
      <c r="K4" s="140" t="s">
        <v>84</v>
      </c>
      <c r="L4" s="140" t="s">
        <v>97</v>
      </c>
      <c r="M4" s="89" t="s">
        <v>98</v>
      </c>
      <c r="N4" s="152" t="s">
        <v>85</v>
      </c>
      <c r="O4" s="152" t="s">
        <v>101</v>
      </c>
      <c r="P4" s="164" t="s">
        <v>86</v>
      </c>
      <c r="Q4" s="166"/>
      <c r="R4" s="24"/>
      <c r="S4" s="24"/>
      <c r="T4" s="62"/>
      <c r="U4" s="62"/>
      <c r="V4" s="166"/>
    </row>
    <row r="5" spans="1:259" ht="171.75" customHeight="1" x14ac:dyDescent="0.25">
      <c r="A5" s="159"/>
      <c r="B5" s="162"/>
      <c r="C5" s="135" t="s">
        <v>19</v>
      </c>
      <c r="D5" s="170"/>
      <c r="E5" s="143"/>
      <c r="F5" s="147"/>
      <c r="G5" s="145"/>
      <c r="H5" s="154"/>
      <c r="I5" s="156"/>
      <c r="J5" s="156"/>
      <c r="K5" s="141"/>
      <c r="L5" s="141"/>
      <c r="M5" s="90" t="s">
        <v>98</v>
      </c>
      <c r="N5" s="153"/>
      <c r="O5" s="163"/>
      <c r="P5" s="165"/>
      <c r="Q5" s="167"/>
      <c r="R5" s="25"/>
      <c r="S5" s="25"/>
      <c r="T5" s="63"/>
      <c r="U5" s="63"/>
      <c r="V5" s="167"/>
    </row>
    <row r="6" spans="1:259" ht="31.5" customHeight="1" x14ac:dyDescent="0.25">
      <c r="A6" s="10"/>
      <c r="B6" s="9" t="s">
        <v>90</v>
      </c>
      <c r="C6" s="135"/>
      <c r="D6" s="138"/>
      <c r="E6" s="137"/>
      <c r="F6" s="6"/>
      <c r="G6" s="12"/>
      <c r="H6" s="7"/>
      <c r="I6" s="7"/>
      <c r="J6" s="79"/>
      <c r="K6" s="123"/>
      <c r="L6" s="64"/>
      <c r="M6" s="92"/>
      <c r="N6" s="91"/>
      <c r="O6" s="92"/>
      <c r="P6" s="75"/>
      <c r="Q6" s="63"/>
      <c r="R6" s="25"/>
      <c r="S6" s="25"/>
      <c r="T6" s="63"/>
      <c r="U6" s="63"/>
      <c r="V6" s="63"/>
    </row>
    <row r="7" spans="1:259" s="17" customFormat="1" ht="18.95" customHeight="1" x14ac:dyDescent="0.25">
      <c r="A7" s="116">
        <v>1</v>
      </c>
      <c r="B7" s="14" t="s">
        <v>26</v>
      </c>
      <c r="C7" s="59">
        <v>20</v>
      </c>
      <c r="D7" s="121">
        <f>57*15</f>
        <v>855</v>
      </c>
      <c r="E7" s="121">
        <v>335</v>
      </c>
      <c r="F7" s="59">
        <v>0</v>
      </c>
      <c r="G7" s="59">
        <v>24</v>
      </c>
      <c r="H7" s="59"/>
      <c r="I7" s="59">
        <v>60</v>
      </c>
      <c r="J7" s="119">
        <v>30</v>
      </c>
      <c r="K7" s="124">
        <v>40</v>
      </c>
      <c r="L7" s="120">
        <v>40</v>
      </c>
      <c r="M7" s="93">
        <v>15</v>
      </c>
      <c r="N7" s="93">
        <f>80+270</f>
        <v>350</v>
      </c>
      <c r="O7" s="93">
        <v>35</v>
      </c>
      <c r="P7" s="117">
        <v>150</v>
      </c>
      <c r="Q7" s="73">
        <f>SUM(C7:P7)</f>
        <v>1954</v>
      </c>
      <c r="R7" s="26"/>
      <c r="S7" s="60"/>
      <c r="T7" s="15">
        <f t="shared" ref="T7:T15" si="0">Q7+R7+S7</f>
        <v>1954</v>
      </c>
      <c r="U7" s="15">
        <v>1</v>
      </c>
      <c r="V7" s="15">
        <v>1</v>
      </c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  <c r="IW7" s="16"/>
      <c r="IX7" s="16"/>
      <c r="IY7" s="16"/>
    </row>
    <row r="8" spans="1:259" s="17" customFormat="1" ht="18.75" customHeight="1" x14ac:dyDescent="0.25">
      <c r="A8" s="116">
        <v>2</v>
      </c>
      <c r="B8" s="14" t="s">
        <v>21</v>
      </c>
      <c r="C8" s="18">
        <v>20</v>
      </c>
      <c r="D8" s="19">
        <v>45</v>
      </c>
      <c r="E8" s="19">
        <f>165+530</f>
        <v>695</v>
      </c>
      <c r="F8" s="19">
        <v>27</v>
      </c>
      <c r="G8" s="19">
        <v>116</v>
      </c>
      <c r="H8" s="19">
        <v>30</v>
      </c>
      <c r="I8" s="19">
        <v>60</v>
      </c>
      <c r="J8" s="81">
        <v>10</v>
      </c>
      <c r="K8" s="117">
        <v>40</v>
      </c>
      <c r="L8" s="70">
        <v>80</v>
      </c>
      <c r="M8" s="93">
        <v>60</v>
      </c>
      <c r="N8" s="93">
        <v>290</v>
      </c>
      <c r="O8" s="93">
        <v>35</v>
      </c>
      <c r="P8" s="117">
        <v>100</v>
      </c>
      <c r="Q8" s="73">
        <f t="shared" ref="Q8:Q23" si="1">SUM(C8:P8)</f>
        <v>1608</v>
      </c>
      <c r="R8" s="26"/>
      <c r="S8" s="60">
        <v>35</v>
      </c>
      <c r="T8" s="15">
        <f t="shared" si="0"/>
        <v>1643</v>
      </c>
      <c r="U8" s="15">
        <v>2</v>
      </c>
      <c r="V8" s="15">
        <v>2</v>
      </c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  <c r="IW8" s="16"/>
      <c r="IX8" s="16"/>
      <c r="IY8" s="16"/>
    </row>
    <row r="9" spans="1:259" s="21" customFormat="1" ht="18.95" customHeight="1" x14ac:dyDescent="0.25">
      <c r="A9" s="116">
        <v>3</v>
      </c>
      <c r="B9" s="14" t="s">
        <v>28</v>
      </c>
      <c r="C9" s="18">
        <v>20</v>
      </c>
      <c r="D9" s="118">
        <f>16*15</f>
        <v>240</v>
      </c>
      <c r="E9" s="118">
        <v>365</v>
      </c>
      <c r="F9" s="118">
        <v>3</v>
      </c>
      <c r="G9" s="118">
        <f>74+42</f>
        <v>116</v>
      </c>
      <c r="H9" s="19">
        <v>30</v>
      </c>
      <c r="I9" s="19">
        <v>60</v>
      </c>
      <c r="J9" s="81">
        <v>10</v>
      </c>
      <c r="K9" s="117">
        <v>40</v>
      </c>
      <c r="L9" s="70">
        <v>40</v>
      </c>
      <c r="M9" s="93">
        <v>60</v>
      </c>
      <c r="N9" s="93"/>
      <c r="O9" s="93">
        <v>55</v>
      </c>
      <c r="P9" s="117"/>
      <c r="Q9" s="73">
        <f t="shared" si="1"/>
        <v>1039</v>
      </c>
      <c r="R9" s="26">
        <v>45</v>
      </c>
      <c r="S9" s="60"/>
      <c r="T9" s="15">
        <f t="shared" si="0"/>
        <v>1084</v>
      </c>
      <c r="U9" s="15">
        <v>3</v>
      </c>
      <c r="V9" s="15">
        <v>5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  <c r="IW9" s="20"/>
      <c r="IX9" s="20"/>
      <c r="IY9" s="20"/>
    </row>
    <row r="10" spans="1:259" s="37" customFormat="1" ht="18.75" customHeight="1" x14ac:dyDescent="0.25">
      <c r="A10" s="115">
        <v>4</v>
      </c>
      <c r="B10" s="28" t="s">
        <v>20</v>
      </c>
      <c r="C10" s="29">
        <v>20</v>
      </c>
      <c r="D10" s="30">
        <v>240</v>
      </c>
      <c r="E10" s="30">
        <v>310</v>
      </c>
      <c r="F10" s="30">
        <v>3</v>
      </c>
      <c r="G10" s="30">
        <v>18</v>
      </c>
      <c r="H10" s="30"/>
      <c r="I10" s="30">
        <v>35</v>
      </c>
      <c r="J10" s="83">
        <v>0</v>
      </c>
      <c r="K10" s="31">
        <v>40</v>
      </c>
      <c r="L10" s="72">
        <v>60</v>
      </c>
      <c r="M10" s="94">
        <v>60</v>
      </c>
      <c r="N10" s="94"/>
      <c r="O10" s="94">
        <v>15</v>
      </c>
      <c r="P10" s="31"/>
      <c r="Q10" s="74">
        <f>SUM(C10:P10)</f>
        <v>801</v>
      </c>
      <c r="R10" s="42">
        <v>30</v>
      </c>
      <c r="S10" s="56"/>
      <c r="T10" s="33">
        <f t="shared" si="0"/>
        <v>831</v>
      </c>
      <c r="U10" s="33">
        <v>4</v>
      </c>
      <c r="V10" s="33">
        <v>10</v>
      </c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  <c r="IW10" s="36"/>
      <c r="IX10" s="36"/>
      <c r="IY10" s="36"/>
    </row>
    <row r="11" spans="1:259" s="37" customFormat="1" ht="18.95" customHeight="1" x14ac:dyDescent="0.25">
      <c r="A11" s="115">
        <v>5</v>
      </c>
      <c r="B11" s="28" t="s">
        <v>25</v>
      </c>
      <c r="C11" s="38">
        <v>20</v>
      </c>
      <c r="D11" s="38">
        <f>11*15</f>
        <v>165</v>
      </c>
      <c r="E11" s="38">
        <v>265</v>
      </c>
      <c r="F11" s="38">
        <v>3</v>
      </c>
      <c r="G11" s="38">
        <v>34</v>
      </c>
      <c r="H11" s="38">
        <v>30</v>
      </c>
      <c r="I11" s="38">
        <v>45</v>
      </c>
      <c r="J11" s="82">
        <v>20</v>
      </c>
      <c r="K11" s="32">
        <v>40</v>
      </c>
      <c r="L11" s="71">
        <v>60</v>
      </c>
      <c r="M11" s="94">
        <v>60</v>
      </c>
      <c r="N11" s="94"/>
      <c r="O11" s="94">
        <v>35</v>
      </c>
      <c r="P11" s="31"/>
      <c r="Q11" s="74">
        <f>SUM(C11:P11)</f>
        <v>777</v>
      </c>
      <c r="R11" s="42">
        <v>35</v>
      </c>
      <c r="S11" s="56"/>
      <c r="T11" s="33">
        <f t="shared" si="0"/>
        <v>812</v>
      </c>
      <c r="U11" s="33">
        <v>5</v>
      </c>
      <c r="V11" s="33">
        <v>11</v>
      </c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  <c r="IW11" s="36"/>
      <c r="IX11" s="36"/>
      <c r="IY11" s="36"/>
    </row>
    <row r="12" spans="1:259" s="37" customFormat="1" ht="18.95" customHeight="1" x14ac:dyDescent="0.25">
      <c r="A12" s="115">
        <v>6</v>
      </c>
      <c r="B12" s="28" t="s">
        <v>30</v>
      </c>
      <c r="C12" s="38">
        <v>0</v>
      </c>
      <c r="D12" s="38">
        <f>22*15</f>
        <v>330</v>
      </c>
      <c r="E12" s="38">
        <v>145</v>
      </c>
      <c r="F12" s="38">
        <v>2</v>
      </c>
      <c r="G12" s="38">
        <v>0</v>
      </c>
      <c r="H12" s="38"/>
      <c r="I12" s="38">
        <v>30</v>
      </c>
      <c r="J12" s="82">
        <v>10</v>
      </c>
      <c r="K12" s="32">
        <v>40</v>
      </c>
      <c r="L12" s="47">
        <v>20</v>
      </c>
      <c r="M12" s="96">
        <v>60</v>
      </c>
      <c r="N12" s="96"/>
      <c r="O12" s="96">
        <v>15</v>
      </c>
      <c r="P12" s="32">
        <v>50</v>
      </c>
      <c r="Q12" s="33">
        <f>SUM(C12:P12)</f>
        <v>702</v>
      </c>
      <c r="R12" s="42"/>
      <c r="S12" s="56">
        <v>40</v>
      </c>
      <c r="T12" s="33">
        <f>Q12+R12+S12</f>
        <v>742</v>
      </c>
      <c r="U12" s="33">
        <v>6</v>
      </c>
      <c r="V12" s="33">
        <v>13</v>
      </c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  <c r="IW12" s="36"/>
      <c r="IX12" s="36"/>
      <c r="IY12" s="36"/>
    </row>
    <row r="13" spans="1:259" s="37" customFormat="1" ht="18.75" customHeight="1" x14ac:dyDescent="0.25">
      <c r="A13" s="115">
        <v>7</v>
      </c>
      <c r="B13" s="28" t="s">
        <v>29</v>
      </c>
      <c r="C13" s="38">
        <v>20</v>
      </c>
      <c r="D13" s="38">
        <v>90</v>
      </c>
      <c r="E13" s="38">
        <v>220</v>
      </c>
      <c r="F13" s="38">
        <v>6</v>
      </c>
      <c r="G13" s="38">
        <v>8</v>
      </c>
      <c r="H13" s="38">
        <v>30</v>
      </c>
      <c r="I13" s="38">
        <v>35</v>
      </c>
      <c r="J13" s="82">
        <v>10</v>
      </c>
      <c r="K13" s="32">
        <v>40</v>
      </c>
      <c r="L13" s="47">
        <v>80</v>
      </c>
      <c r="M13" s="95">
        <v>60</v>
      </c>
      <c r="N13" s="95"/>
      <c r="O13" s="95">
        <v>35</v>
      </c>
      <c r="P13" s="131">
        <v>50</v>
      </c>
      <c r="Q13" s="33">
        <f>SUM(C13:P13)</f>
        <v>684</v>
      </c>
      <c r="R13" s="42"/>
      <c r="S13" s="56">
        <v>35</v>
      </c>
      <c r="T13" s="33">
        <f t="shared" si="0"/>
        <v>719</v>
      </c>
      <c r="U13" s="33">
        <v>7</v>
      </c>
      <c r="V13" s="33">
        <v>15</v>
      </c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  <c r="IW13" s="36"/>
      <c r="IX13" s="36"/>
      <c r="IY13" s="36"/>
    </row>
    <row r="14" spans="1:259" s="37" customFormat="1" ht="18.75" x14ac:dyDescent="0.25">
      <c r="A14" s="115">
        <v>8</v>
      </c>
      <c r="B14" s="28" t="s">
        <v>32</v>
      </c>
      <c r="C14" s="29">
        <v>20</v>
      </c>
      <c r="D14" s="30">
        <v>15</v>
      </c>
      <c r="E14" s="30">
        <v>305</v>
      </c>
      <c r="F14" s="30">
        <v>6</v>
      </c>
      <c r="G14" s="30">
        <v>8</v>
      </c>
      <c r="H14" s="30">
        <v>30</v>
      </c>
      <c r="I14" s="30">
        <v>50</v>
      </c>
      <c r="J14" s="83">
        <v>20</v>
      </c>
      <c r="K14" s="31">
        <v>40</v>
      </c>
      <c r="L14" s="72">
        <v>60</v>
      </c>
      <c r="M14" s="94">
        <v>60</v>
      </c>
      <c r="N14" s="94"/>
      <c r="O14" s="94">
        <v>15</v>
      </c>
      <c r="P14" s="31"/>
      <c r="Q14" s="74">
        <f t="shared" si="1"/>
        <v>629</v>
      </c>
      <c r="R14" s="42">
        <v>35</v>
      </c>
      <c r="S14" s="56">
        <v>35</v>
      </c>
      <c r="T14" s="33">
        <f t="shared" si="0"/>
        <v>699</v>
      </c>
      <c r="U14" s="33">
        <v>8</v>
      </c>
      <c r="V14" s="33">
        <v>16</v>
      </c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  <c r="IW14" s="36"/>
      <c r="IX14" s="36"/>
      <c r="IY14" s="36"/>
    </row>
    <row r="15" spans="1:259" s="37" customFormat="1" ht="18.95" customHeight="1" x14ac:dyDescent="0.25">
      <c r="A15" s="115">
        <v>9</v>
      </c>
      <c r="B15" s="28" t="s">
        <v>27</v>
      </c>
      <c r="C15" s="38">
        <v>0</v>
      </c>
      <c r="D15" s="38">
        <v>60</v>
      </c>
      <c r="E15" s="38">
        <v>240</v>
      </c>
      <c r="F15" s="38">
        <v>7</v>
      </c>
      <c r="G15" s="38">
        <v>0</v>
      </c>
      <c r="H15" s="38">
        <v>30</v>
      </c>
      <c r="I15" s="38">
        <v>60</v>
      </c>
      <c r="J15" s="82">
        <v>20</v>
      </c>
      <c r="K15" s="32">
        <v>40</v>
      </c>
      <c r="L15" s="71">
        <v>40</v>
      </c>
      <c r="M15" s="94">
        <v>60</v>
      </c>
      <c r="N15" s="94"/>
      <c r="O15" s="94">
        <v>15</v>
      </c>
      <c r="P15" s="31"/>
      <c r="Q15" s="74">
        <f t="shared" si="1"/>
        <v>572</v>
      </c>
      <c r="R15" s="42">
        <v>50</v>
      </c>
      <c r="S15" s="56">
        <v>50</v>
      </c>
      <c r="T15" s="33">
        <f t="shared" si="0"/>
        <v>672</v>
      </c>
      <c r="U15" s="33">
        <v>9</v>
      </c>
      <c r="V15" s="33">
        <v>19</v>
      </c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  <c r="IW15" s="36"/>
      <c r="IX15" s="36"/>
      <c r="IY15" s="36"/>
    </row>
    <row r="16" spans="1:259" s="37" customFormat="1" ht="18.75" customHeight="1" x14ac:dyDescent="0.25">
      <c r="A16" s="115">
        <v>10</v>
      </c>
      <c r="B16" s="28" t="s">
        <v>22</v>
      </c>
      <c r="C16" s="38">
        <v>20</v>
      </c>
      <c r="D16" s="55">
        <v>30</v>
      </c>
      <c r="E16" s="55">
        <v>325</v>
      </c>
      <c r="F16" s="53">
        <v>10</v>
      </c>
      <c r="G16" s="53">
        <v>28</v>
      </c>
      <c r="H16" s="38">
        <v>30</v>
      </c>
      <c r="I16" s="38">
        <v>45</v>
      </c>
      <c r="J16" s="82">
        <v>0</v>
      </c>
      <c r="K16" s="32">
        <v>40</v>
      </c>
      <c r="L16" s="71">
        <v>20</v>
      </c>
      <c r="M16" s="94">
        <v>35</v>
      </c>
      <c r="N16" s="94"/>
      <c r="O16" s="94">
        <v>15</v>
      </c>
      <c r="P16" s="31"/>
      <c r="Q16" s="74">
        <f t="shared" si="1"/>
        <v>598</v>
      </c>
      <c r="R16" s="42"/>
      <c r="S16" s="56">
        <v>25</v>
      </c>
      <c r="T16" s="33">
        <f t="shared" ref="T16" si="2">Q16+R16+S16</f>
        <v>623</v>
      </c>
      <c r="U16" s="33">
        <v>10</v>
      </c>
      <c r="V16" s="33">
        <v>21</v>
      </c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  <c r="IW16" s="36"/>
      <c r="IX16" s="36"/>
      <c r="IY16" s="36"/>
    </row>
    <row r="17" spans="1:259" s="37" customFormat="1" ht="37.5" customHeight="1" x14ac:dyDescent="0.25">
      <c r="A17" s="115">
        <v>11</v>
      </c>
      <c r="B17" s="28" t="s">
        <v>23</v>
      </c>
      <c r="C17" s="38">
        <v>20</v>
      </c>
      <c r="D17" s="38">
        <v>45</v>
      </c>
      <c r="E17" s="38">
        <v>185</v>
      </c>
      <c r="F17" s="38">
        <v>5</v>
      </c>
      <c r="G17" s="38">
        <v>8</v>
      </c>
      <c r="H17" s="38">
        <v>30</v>
      </c>
      <c r="I17" s="38">
        <v>60</v>
      </c>
      <c r="J17" s="82">
        <v>10</v>
      </c>
      <c r="K17" s="32">
        <v>40</v>
      </c>
      <c r="L17" s="71">
        <v>80</v>
      </c>
      <c r="M17" s="94">
        <v>60</v>
      </c>
      <c r="N17" s="94"/>
      <c r="O17" s="94">
        <v>15</v>
      </c>
      <c r="P17" s="31"/>
      <c r="Q17" s="74">
        <f t="shared" si="1"/>
        <v>558</v>
      </c>
      <c r="R17" s="42"/>
      <c r="S17" s="56">
        <v>35</v>
      </c>
      <c r="T17" s="33">
        <f t="shared" ref="T17:T23" si="3">Q17+R17+S17</f>
        <v>593</v>
      </c>
      <c r="U17" s="33">
        <v>11</v>
      </c>
      <c r="V17" s="33">
        <v>22</v>
      </c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  <c r="IW17" s="36"/>
      <c r="IX17" s="36"/>
      <c r="IY17" s="36"/>
    </row>
    <row r="18" spans="1:259" s="37" customFormat="1" ht="18.95" customHeight="1" x14ac:dyDescent="0.25">
      <c r="A18" s="115">
        <v>12</v>
      </c>
      <c r="B18" s="28" t="s">
        <v>24</v>
      </c>
      <c r="C18" s="38">
        <v>20</v>
      </c>
      <c r="D18" s="38"/>
      <c r="E18" s="38">
        <v>255</v>
      </c>
      <c r="F18" s="38">
        <v>6</v>
      </c>
      <c r="G18" s="38">
        <v>14</v>
      </c>
      <c r="H18" s="38">
        <v>30</v>
      </c>
      <c r="I18" s="38">
        <v>15</v>
      </c>
      <c r="J18" s="82">
        <v>10</v>
      </c>
      <c r="K18" s="32">
        <v>40</v>
      </c>
      <c r="L18" s="71">
        <v>40</v>
      </c>
      <c r="M18" s="94">
        <v>60</v>
      </c>
      <c r="N18" s="94"/>
      <c r="O18" s="94">
        <v>15</v>
      </c>
      <c r="P18" s="31"/>
      <c r="Q18" s="74">
        <f t="shared" si="1"/>
        <v>505</v>
      </c>
      <c r="R18" s="42"/>
      <c r="S18" s="56">
        <v>30</v>
      </c>
      <c r="T18" s="33">
        <f t="shared" si="3"/>
        <v>535</v>
      </c>
      <c r="U18" s="33">
        <v>12</v>
      </c>
      <c r="V18" s="33">
        <v>27</v>
      </c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  <c r="IW18" s="36"/>
      <c r="IX18" s="36"/>
      <c r="IY18" s="36"/>
    </row>
    <row r="19" spans="1:259" s="37" customFormat="1" ht="18.95" customHeight="1" x14ac:dyDescent="0.3">
      <c r="A19" s="115">
        <v>13</v>
      </c>
      <c r="B19" s="39" t="s">
        <v>35</v>
      </c>
      <c r="C19" s="40">
        <v>0</v>
      </c>
      <c r="D19" s="40"/>
      <c r="E19" s="40">
        <v>225</v>
      </c>
      <c r="F19" s="40">
        <v>10</v>
      </c>
      <c r="G19" s="40">
        <v>38</v>
      </c>
      <c r="H19" s="40">
        <v>30</v>
      </c>
      <c r="I19" s="40">
        <v>30</v>
      </c>
      <c r="J19" s="84">
        <v>0</v>
      </c>
      <c r="K19" s="35">
        <v>40</v>
      </c>
      <c r="L19" s="56">
        <v>60</v>
      </c>
      <c r="M19" s="34">
        <v>35</v>
      </c>
      <c r="N19" s="97"/>
      <c r="O19" s="34">
        <v>15</v>
      </c>
      <c r="P19" s="41"/>
      <c r="Q19" s="33">
        <f>SUM(C19:P19)</f>
        <v>483</v>
      </c>
      <c r="R19" s="42"/>
      <c r="S19" s="56">
        <v>25</v>
      </c>
      <c r="T19" s="33">
        <f>Q19+R19+S19</f>
        <v>508</v>
      </c>
      <c r="U19" s="33">
        <v>13</v>
      </c>
      <c r="V19" s="33">
        <v>31</v>
      </c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  <c r="IW19" s="36"/>
      <c r="IX19" s="36"/>
      <c r="IY19" s="36"/>
    </row>
    <row r="20" spans="1:259" s="37" customFormat="1" ht="18.95" customHeight="1" x14ac:dyDescent="0.25">
      <c r="A20" s="115">
        <v>14</v>
      </c>
      <c r="B20" s="28" t="s">
        <v>31</v>
      </c>
      <c r="C20" s="38">
        <v>20</v>
      </c>
      <c r="D20" s="38">
        <v>30</v>
      </c>
      <c r="E20" s="38">
        <v>205</v>
      </c>
      <c r="F20" s="38">
        <v>3</v>
      </c>
      <c r="G20" s="38">
        <v>4</v>
      </c>
      <c r="H20" s="38">
        <v>30</v>
      </c>
      <c r="I20" s="38">
        <v>5</v>
      </c>
      <c r="J20" s="82">
        <v>10</v>
      </c>
      <c r="K20" s="32">
        <v>40</v>
      </c>
      <c r="L20" s="47">
        <v>60</v>
      </c>
      <c r="M20" s="96">
        <v>35</v>
      </c>
      <c r="N20" s="96"/>
      <c r="O20" s="96">
        <v>15</v>
      </c>
      <c r="P20" s="32"/>
      <c r="Q20" s="33">
        <f t="shared" si="1"/>
        <v>457</v>
      </c>
      <c r="R20" s="42"/>
      <c r="S20" s="56">
        <v>35</v>
      </c>
      <c r="T20" s="33">
        <f t="shared" si="3"/>
        <v>492</v>
      </c>
      <c r="U20" s="33">
        <v>14</v>
      </c>
      <c r="V20" s="33">
        <v>32</v>
      </c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  <c r="IW20" s="36"/>
      <c r="IX20" s="36"/>
      <c r="IY20" s="36"/>
    </row>
    <row r="21" spans="1:259" s="37" customFormat="1" ht="18.95" customHeight="1" x14ac:dyDescent="0.25">
      <c r="A21" s="115">
        <v>15</v>
      </c>
      <c r="B21" s="28" t="s">
        <v>33</v>
      </c>
      <c r="C21" s="38">
        <v>0</v>
      </c>
      <c r="D21" s="38">
        <f>5*15</f>
        <v>75</v>
      </c>
      <c r="E21" s="38">
        <v>80</v>
      </c>
      <c r="F21" s="38">
        <v>1</v>
      </c>
      <c r="G21" s="38">
        <v>0</v>
      </c>
      <c r="H21" s="38"/>
      <c r="I21" s="38">
        <v>20</v>
      </c>
      <c r="J21" s="82">
        <v>10</v>
      </c>
      <c r="K21" s="125">
        <v>40</v>
      </c>
      <c r="L21" s="57">
        <v>0</v>
      </c>
      <c r="M21" s="96">
        <v>35</v>
      </c>
      <c r="N21" s="96"/>
      <c r="O21" s="96">
        <v>15</v>
      </c>
      <c r="P21" s="32">
        <v>50</v>
      </c>
      <c r="Q21" s="33">
        <f>SUM(C21:P21)</f>
        <v>326</v>
      </c>
      <c r="R21" s="42">
        <v>35</v>
      </c>
      <c r="S21" s="56">
        <v>30</v>
      </c>
      <c r="T21" s="33">
        <f t="shared" si="3"/>
        <v>391</v>
      </c>
      <c r="U21" s="33">
        <v>15</v>
      </c>
      <c r="V21" s="33">
        <v>38</v>
      </c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  <c r="IW21" s="36"/>
      <c r="IX21" s="36"/>
      <c r="IY21" s="36"/>
    </row>
    <row r="22" spans="1:259" s="37" customFormat="1" ht="35.1" customHeight="1" x14ac:dyDescent="0.25">
      <c r="A22" s="115">
        <v>16</v>
      </c>
      <c r="B22" s="28" t="s">
        <v>36</v>
      </c>
      <c r="C22" s="38">
        <v>20</v>
      </c>
      <c r="D22" s="38">
        <v>15</v>
      </c>
      <c r="E22" s="38">
        <v>85</v>
      </c>
      <c r="F22" s="38">
        <v>11</v>
      </c>
      <c r="G22" s="38">
        <v>2</v>
      </c>
      <c r="H22" s="38">
        <v>30</v>
      </c>
      <c r="I22" s="38">
        <v>20</v>
      </c>
      <c r="J22" s="82">
        <v>0</v>
      </c>
      <c r="K22" s="32">
        <v>40</v>
      </c>
      <c r="L22" s="47">
        <v>20</v>
      </c>
      <c r="M22" s="96">
        <v>15</v>
      </c>
      <c r="N22" s="96"/>
      <c r="O22" s="96">
        <v>15</v>
      </c>
      <c r="P22" s="32"/>
      <c r="Q22" s="33">
        <f>SUM(C22:P22)</f>
        <v>273</v>
      </c>
      <c r="R22" s="42"/>
      <c r="S22" s="56">
        <v>35</v>
      </c>
      <c r="T22" s="33">
        <f>Q22+R22+S22</f>
        <v>308</v>
      </c>
      <c r="U22" s="33">
        <v>16</v>
      </c>
      <c r="V22" s="33">
        <v>42</v>
      </c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  <c r="IW22" s="36"/>
      <c r="IX22" s="36"/>
      <c r="IY22" s="36"/>
    </row>
    <row r="23" spans="1:259" s="37" customFormat="1" ht="18.95" customHeight="1" x14ac:dyDescent="0.25">
      <c r="A23" s="115">
        <v>17</v>
      </c>
      <c r="B23" s="28" t="s">
        <v>34</v>
      </c>
      <c r="C23" s="38">
        <v>20</v>
      </c>
      <c r="D23" s="38">
        <v>60</v>
      </c>
      <c r="E23" s="49">
        <v>60</v>
      </c>
      <c r="F23" s="49">
        <v>0</v>
      </c>
      <c r="G23" s="49">
        <v>12</v>
      </c>
      <c r="H23" s="38"/>
      <c r="I23" s="38">
        <v>5</v>
      </c>
      <c r="J23" s="82">
        <v>20</v>
      </c>
      <c r="K23" s="32">
        <v>40</v>
      </c>
      <c r="L23" s="47">
        <v>20</v>
      </c>
      <c r="M23" s="96">
        <v>15</v>
      </c>
      <c r="N23" s="96"/>
      <c r="O23" s="96">
        <v>15</v>
      </c>
      <c r="P23" s="32"/>
      <c r="Q23" s="33">
        <f t="shared" si="1"/>
        <v>267</v>
      </c>
      <c r="R23" s="42"/>
      <c r="S23" s="56">
        <v>35</v>
      </c>
      <c r="T23" s="33">
        <f t="shared" si="3"/>
        <v>302</v>
      </c>
      <c r="U23" s="33">
        <v>17</v>
      </c>
      <c r="V23" s="33">
        <v>43</v>
      </c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  <c r="IW23" s="36"/>
      <c r="IX23" s="36"/>
      <c r="IY23" s="36"/>
    </row>
    <row r="24" spans="1:259" s="108" customFormat="1" ht="39" customHeight="1" x14ac:dyDescent="0.25">
      <c r="A24" s="98"/>
      <c r="B24" s="99" t="s">
        <v>91</v>
      </c>
      <c r="C24" s="100"/>
      <c r="D24" s="101"/>
      <c r="E24" s="102"/>
      <c r="F24" s="102"/>
      <c r="G24" s="102"/>
      <c r="H24" s="129"/>
      <c r="I24" s="100"/>
      <c r="J24" s="100"/>
      <c r="K24" s="103"/>
      <c r="L24" s="103"/>
      <c r="M24" s="104"/>
      <c r="N24" s="104"/>
      <c r="O24" s="104"/>
      <c r="P24" s="104"/>
      <c r="Q24" s="105"/>
      <c r="R24" s="106"/>
      <c r="S24" s="106"/>
      <c r="T24" s="105"/>
      <c r="U24" s="106"/>
      <c r="V24" s="105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7"/>
      <c r="CD24" s="107"/>
      <c r="CE24" s="107"/>
      <c r="CF24" s="107"/>
      <c r="CG24" s="107"/>
      <c r="CH24" s="107"/>
      <c r="CI24" s="107"/>
      <c r="CJ24" s="107"/>
      <c r="CK24" s="107"/>
      <c r="CL24" s="107"/>
      <c r="CM24" s="107"/>
      <c r="CN24" s="107"/>
      <c r="CO24" s="107"/>
      <c r="CP24" s="107"/>
      <c r="CQ24" s="107"/>
      <c r="CR24" s="107"/>
      <c r="CS24" s="107"/>
      <c r="CT24" s="107"/>
      <c r="CU24" s="107"/>
      <c r="CV24" s="107"/>
      <c r="CW24" s="107"/>
      <c r="CX24" s="107"/>
      <c r="CY24" s="107"/>
      <c r="CZ24" s="107"/>
      <c r="DA24" s="107"/>
      <c r="DB24" s="107"/>
      <c r="DC24" s="107"/>
      <c r="DD24" s="107"/>
      <c r="DE24" s="107"/>
      <c r="DF24" s="107"/>
      <c r="DG24" s="107"/>
      <c r="DH24" s="107"/>
      <c r="DI24" s="107"/>
      <c r="DJ24" s="107"/>
      <c r="DK24" s="107"/>
      <c r="DL24" s="107"/>
      <c r="DM24" s="107"/>
      <c r="DN24" s="107"/>
      <c r="DO24" s="107"/>
      <c r="DP24" s="107"/>
      <c r="DQ24" s="107"/>
      <c r="DR24" s="107"/>
      <c r="DS24" s="107"/>
      <c r="DT24" s="107"/>
      <c r="DU24" s="107"/>
      <c r="DV24" s="107"/>
      <c r="DW24" s="107"/>
      <c r="DX24" s="107"/>
      <c r="DY24" s="107"/>
      <c r="DZ24" s="107"/>
      <c r="EA24" s="107"/>
      <c r="EB24" s="107"/>
      <c r="EC24" s="107"/>
      <c r="ED24" s="107"/>
      <c r="EE24" s="107"/>
      <c r="EF24" s="107"/>
      <c r="EG24" s="107"/>
      <c r="EH24" s="107"/>
      <c r="EI24" s="107"/>
      <c r="EJ24" s="107"/>
      <c r="EK24" s="107"/>
      <c r="EL24" s="107"/>
      <c r="EM24" s="107"/>
      <c r="EN24" s="107"/>
      <c r="EO24" s="107"/>
      <c r="EP24" s="107"/>
      <c r="EQ24" s="107"/>
      <c r="ER24" s="107"/>
      <c r="ES24" s="107"/>
      <c r="ET24" s="107"/>
      <c r="EU24" s="107"/>
      <c r="EV24" s="107"/>
      <c r="EW24" s="107"/>
      <c r="EX24" s="107"/>
      <c r="EY24" s="107"/>
      <c r="EZ24" s="107"/>
      <c r="FA24" s="107"/>
      <c r="FB24" s="107"/>
      <c r="FC24" s="107"/>
      <c r="FD24" s="107"/>
      <c r="FE24" s="107"/>
      <c r="FF24" s="107"/>
      <c r="FG24" s="107"/>
      <c r="FH24" s="107"/>
      <c r="FI24" s="107"/>
      <c r="FJ24" s="107"/>
      <c r="FK24" s="107"/>
      <c r="FL24" s="107"/>
      <c r="FM24" s="107"/>
      <c r="FN24" s="107"/>
      <c r="FO24" s="107"/>
      <c r="FP24" s="107"/>
      <c r="FQ24" s="107"/>
      <c r="FR24" s="107"/>
      <c r="FS24" s="107"/>
      <c r="FT24" s="107"/>
      <c r="FU24" s="107"/>
      <c r="FV24" s="107"/>
      <c r="FW24" s="107"/>
      <c r="FX24" s="107"/>
      <c r="FY24" s="107"/>
      <c r="FZ24" s="107"/>
      <c r="GA24" s="107"/>
      <c r="GB24" s="107"/>
      <c r="GC24" s="107"/>
      <c r="GD24" s="107"/>
      <c r="GE24" s="107"/>
      <c r="GF24" s="107"/>
      <c r="GG24" s="107"/>
      <c r="GH24" s="107"/>
      <c r="GI24" s="107"/>
      <c r="GJ24" s="107"/>
      <c r="GK24" s="107"/>
      <c r="GL24" s="107"/>
      <c r="GM24" s="107"/>
      <c r="GN24" s="107"/>
      <c r="GO24" s="107"/>
      <c r="GP24" s="107"/>
      <c r="GQ24" s="107"/>
      <c r="GR24" s="107"/>
      <c r="GS24" s="107"/>
      <c r="GT24" s="107"/>
      <c r="GU24" s="107"/>
      <c r="GV24" s="107"/>
      <c r="GW24" s="107"/>
      <c r="GX24" s="107"/>
      <c r="GY24" s="107"/>
      <c r="GZ24" s="107"/>
      <c r="HA24" s="107"/>
      <c r="HB24" s="107"/>
      <c r="HC24" s="107"/>
      <c r="HD24" s="107"/>
      <c r="HE24" s="107"/>
      <c r="HF24" s="107"/>
      <c r="HG24" s="107"/>
      <c r="HH24" s="107"/>
      <c r="HI24" s="107"/>
      <c r="HJ24" s="107"/>
      <c r="HK24" s="107"/>
      <c r="HL24" s="107"/>
      <c r="HM24" s="107"/>
      <c r="HN24" s="107"/>
      <c r="HO24" s="107"/>
      <c r="HP24" s="107"/>
      <c r="HQ24" s="107"/>
      <c r="HR24" s="107"/>
      <c r="HS24" s="107"/>
      <c r="HT24" s="107"/>
      <c r="HU24" s="107"/>
      <c r="HV24" s="107"/>
      <c r="HW24" s="107"/>
      <c r="HX24" s="107"/>
      <c r="HY24" s="107"/>
      <c r="HZ24" s="107"/>
      <c r="IA24" s="107"/>
      <c r="IB24" s="107"/>
      <c r="IC24" s="107"/>
      <c r="ID24" s="107"/>
      <c r="IE24" s="107"/>
      <c r="IF24" s="107"/>
      <c r="IG24" s="107"/>
      <c r="IH24" s="107"/>
      <c r="II24" s="107"/>
      <c r="IJ24" s="107"/>
      <c r="IK24" s="107"/>
      <c r="IL24" s="107"/>
      <c r="IM24" s="107"/>
      <c r="IN24" s="107"/>
      <c r="IO24" s="107"/>
      <c r="IP24" s="107"/>
      <c r="IQ24" s="107"/>
      <c r="IR24" s="107"/>
      <c r="IS24" s="107"/>
      <c r="IT24" s="107"/>
      <c r="IU24" s="107"/>
      <c r="IV24" s="107"/>
      <c r="IW24" s="107"/>
      <c r="IX24" s="107"/>
      <c r="IY24" s="107"/>
    </row>
    <row r="25" spans="1:259" s="17" customFormat="1" ht="18.95" customHeight="1" x14ac:dyDescent="0.25">
      <c r="A25" s="13">
        <v>1</v>
      </c>
      <c r="B25" s="14" t="s">
        <v>76</v>
      </c>
      <c r="C25" s="59">
        <v>20</v>
      </c>
      <c r="D25" s="59">
        <v>60</v>
      </c>
      <c r="E25" s="121">
        <v>755</v>
      </c>
      <c r="F25" s="121">
        <v>20</v>
      </c>
      <c r="G25" s="121">
        <v>106</v>
      </c>
      <c r="H25" s="59"/>
      <c r="I25" s="59">
        <v>60</v>
      </c>
      <c r="J25" s="119">
        <v>10</v>
      </c>
      <c r="K25" s="124">
        <v>40</v>
      </c>
      <c r="L25" s="120">
        <v>60</v>
      </c>
      <c r="M25" s="93">
        <v>60</v>
      </c>
      <c r="N25" s="93"/>
      <c r="O25" s="93">
        <v>15</v>
      </c>
      <c r="P25" s="117">
        <v>50</v>
      </c>
      <c r="Q25" s="73">
        <f t="shared" ref="Q25:Q68" si="4">SUM(C25:P25)</f>
        <v>1256</v>
      </c>
      <c r="R25" s="26"/>
      <c r="S25" s="60">
        <v>30</v>
      </c>
      <c r="T25" s="15">
        <f t="shared" ref="T25:T30" si="5">Q25+R25+S25</f>
        <v>1286</v>
      </c>
      <c r="U25" s="15">
        <v>1</v>
      </c>
      <c r="V25" s="15">
        <v>3</v>
      </c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  <c r="IW25" s="16"/>
      <c r="IX25" s="16"/>
      <c r="IY25" s="16"/>
    </row>
    <row r="26" spans="1:259" s="17" customFormat="1" ht="18.95" customHeight="1" x14ac:dyDescent="0.25">
      <c r="A26" s="13">
        <v>2</v>
      </c>
      <c r="B26" s="132" t="s">
        <v>79</v>
      </c>
      <c r="C26" s="59">
        <v>20</v>
      </c>
      <c r="D26" s="121">
        <v>45</v>
      </c>
      <c r="E26" s="122">
        <v>540</v>
      </c>
      <c r="F26" s="19">
        <v>14</v>
      </c>
      <c r="G26" s="19">
        <v>116</v>
      </c>
      <c r="H26" s="59">
        <v>30</v>
      </c>
      <c r="I26" s="59">
        <v>55</v>
      </c>
      <c r="J26" s="119">
        <v>10</v>
      </c>
      <c r="K26" s="124">
        <v>40</v>
      </c>
      <c r="L26" s="120">
        <v>40</v>
      </c>
      <c r="M26" s="93">
        <v>60</v>
      </c>
      <c r="N26" s="93"/>
      <c r="O26" s="93">
        <v>15</v>
      </c>
      <c r="P26" s="117">
        <v>50</v>
      </c>
      <c r="Q26" s="73">
        <f t="shared" si="4"/>
        <v>1035</v>
      </c>
      <c r="R26" s="26">
        <v>35</v>
      </c>
      <c r="S26" s="60">
        <v>50</v>
      </c>
      <c r="T26" s="15">
        <f t="shared" si="5"/>
        <v>1120</v>
      </c>
      <c r="U26" s="15">
        <v>2</v>
      </c>
      <c r="V26" s="15">
        <v>4</v>
      </c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</row>
    <row r="27" spans="1:259" s="17" customFormat="1" ht="18.95" customHeight="1" x14ac:dyDescent="0.25">
      <c r="A27" s="13">
        <v>3</v>
      </c>
      <c r="B27" s="139" t="s">
        <v>61</v>
      </c>
      <c r="C27" s="19">
        <v>20</v>
      </c>
      <c r="D27" s="19">
        <v>30</v>
      </c>
      <c r="E27" s="19">
        <v>460</v>
      </c>
      <c r="F27" s="19">
        <v>20</v>
      </c>
      <c r="G27" s="19">
        <v>50</v>
      </c>
      <c r="H27" s="19"/>
      <c r="I27" s="19">
        <v>60</v>
      </c>
      <c r="J27" s="81">
        <v>10</v>
      </c>
      <c r="K27" s="117">
        <v>40</v>
      </c>
      <c r="L27" s="70">
        <v>20</v>
      </c>
      <c r="M27" s="93">
        <v>60</v>
      </c>
      <c r="N27" s="93"/>
      <c r="O27" s="93">
        <v>15</v>
      </c>
      <c r="P27" s="117">
        <v>100</v>
      </c>
      <c r="Q27" s="73">
        <f>SUM(C27:P27)</f>
        <v>885</v>
      </c>
      <c r="R27" s="26">
        <v>35</v>
      </c>
      <c r="S27" s="60">
        <v>35</v>
      </c>
      <c r="T27" s="15">
        <f t="shared" si="5"/>
        <v>955</v>
      </c>
      <c r="U27" s="15">
        <v>3</v>
      </c>
      <c r="V27" s="15">
        <v>6</v>
      </c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</row>
    <row r="28" spans="1:259" s="44" customFormat="1" ht="18.95" customHeight="1" x14ac:dyDescent="0.25">
      <c r="A28" s="27">
        <v>4</v>
      </c>
      <c r="B28" s="28" t="s">
        <v>51</v>
      </c>
      <c r="C28" s="38">
        <v>20</v>
      </c>
      <c r="D28" s="49">
        <v>30</v>
      </c>
      <c r="E28" s="49">
        <v>485</v>
      </c>
      <c r="F28" s="49">
        <v>18</v>
      </c>
      <c r="G28" s="49">
        <v>22</v>
      </c>
      <c r="H28" s="49">
        <v>30</v>
      </c>
      <c r="I28" s="49">
        <v>60</v>
      </c>
      <c r="J28" s="85">
        <v>10</v>
      </c>
      <c r="K28" s="126">
        <v>40</v>
      </c>
      <c r="L28" s="76">
        <v>80</v>
      </c>
      <c r="M28" s="94">
        <v>60</v>
      </c>
      <c r="N28" s="94"/>
      <c r="O28" s="94">
        <v>15</v>
      </c>
      <c r="P28" s="31"/>
      <c r="Q28" s="74">
        <f>SUM(C28:P28)</f>
        <v>870</v>
      </c>
      <c r="R28" s="42"/>
      <c r="S28" s="56">
        <v>35</v>
      </c>
      <c r="T28" s="33">
        <f t="shared" si="5"/>
        <v>905</v>
      </c>
      <c r="U28" s="33">
        <v>4</v>
      </c>
      <c r="V28" s="33">
        <v>7</v>
      </c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43"/>
      <c r="GW28" s="43"/>
      <c r="GX28" s="43"/>
      <c r="GY28" s="43"/>
      <c r="GZ28" s="43"/>
      <c r="HA28" s="43"/>
      <c r="HB28" s="43"/>
      <c r="HC28" s="43"/>
      <c r="HD28" s="43"/>
      <c r="HE28" s="43"/>
      <c r="HF28" s="43"/>
      <c r="HG28" s="43"/>
      <c r="HH28" s="43"/>
      <c r="HI28" s="43"/>
      <c r="HJ28" s="43"/>
      <c r="HK28" s="43"/>
      <c r="HL28" s="43"/>
      <c r="HM28" s="43"/>
      <c r="HN28" s="43"/>
      <c r="HO28" s="43"/>
      <c r="HP28" s="43"/>
      <c r="HQ28" s="43"/>
      <c r="HR28" s="43"/>
      <c r="HS28" s="43"/>
      <c r="HT28" s="43"/>
      <c r="HU28" s="43"/>
      <c r="HV28" s="43"/>
      <c r="HW28" s="43"/>
      <c r="HX28" s="43"/>
      <c r="HY28" s="43"/>
      <c r="HZ28" s="43"/>
      <c r="IA28" s="43"/>
      <c r="IB28" s="43"/>
      <c r="IC28" s="43"/>
      <c r="ID28" s="43"/>
      <c r="IE28" s="43"/>
      <c r="IF28" s="43"/>
      <c r="IG28" s="43"/>
      <c r="IH28" s="43"/>
      <c r="II28" s="43"/>
      <c r="IJ28" s="43"/>
      <c r="IK28" s="43"/>
      <c r="IL28" s="43"/>
      <c r="IM28" s="43"/>
      <c r="IN28" s="43"/>
      <c r="IO28" s="43"/>
      <c r="IP28" s="43"/>
      <c r="IQ28" s="43"/>
      <c r="IR28" s="43"/>
      <c r="IS28" s="43"/>
      <c r="IT28" s="43"/>
      <c r="IU28" s="43"/>
      <c r="IV28" s="43"/>
      <c r="IW28" s="43"/>
      <c r="IX28" s="43"/>
      <c r="IY28" s="43"/>
    </row>
    <row r="29" spans="1:259" s="17" customFormat="1" ht="18.95" customHeight="1" x14ac:dyDescent="0.25">
      <c r="A29" s="27">
        <v>5</v>
      </c>
      <c r="B29" s="28" t="s">
        <v>38</v>
      </c>
      <c r="C29" s="29">
        <v>0</v>
      </c>
      <c r="D29" s="30">
        <v>15</v>
      </c>
      <c r="E29" s="30">
        <v>570</v>
      </c>
      <c r="F29" s="30">
        <v>19</v>
      </c>
      <c r="G29" s="30">
        <v>0</v>
      </c>
      <c r="H29" s="30"/>
      <c r="I29" s="30">
        <v>60</v>
      </c>
      <c r="J29" s="83">
        <v>10</v>
      </c>
      <c r="K29" s="31">
        <v>40</v>
      </c>
      <c r="L29" s="72">
        <v>80</v>
      </c>
      <c r="M29" s="94">
        <v>15</v>
      </c>
      <c r="N29" s="94"/>
      <c r="O29" s="94">
        <v>15</v>
      </c>
      <c r="P29" s="31"/>
      <c r="Q29" s="74">
        <f t="shared" si="4"/>
        <v>824</v>
      </c>
      <c r="R29" s="42">
        <v>35</v>
      </c>
      <c r="S29" s="56">
        <v>45</v>
      </c>
      <c r="T29" s="33">
        <f t="shared" si="5"/>
        <v>904</v>
      </c>
      <c r="U29" s="33">
        <v>5</v>
      </c>
      <c r="V29" s="33">
        <v>8</v>
      </c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  <c r="IV29" s="16"/>
      <c r="IW29" s="16"/>
      <c r="IX29" s="16"/>
      <c r="IY29" s="16"/>
    </row>
    <row r="30" spans="1:259" s="44" customFormat="1" ht="18.95" customHeight="1" x14ac:dyDescent="0.25">
      <c r="A30" s="27">
        <v>6</v>
      </c>
      <c r="B30" s="28" t="s">
        <v>57</v>
      </c>
      <c r="C30" s="50">
        <v>20</v>
      </c>
      <c r="D30" s="54">
        <f>5*15</f>
        <v>75</v>
      </c>
      <c r="E30" s="54">
        <v>395</v>
      </c>
      <c r="F30" s="54">
        <v>11</v>
      </c>
      <c r="G30" s="54">
        <f>72+46</f>
        <v>118</v>
      </c>
      <c r="H30" s="51">
        <v>30</v>
      </c>
      <c r="I30" s="51">
        <v>60</v>
      </c>
      <c r="J30" s="86">
        <v>0</v>
      </c>
      <c r="K30" s="127">
        <v>40</v>
      </c>
      <c r="L30" s="77">
        <v>40</v>
      </c>
      <c r="M30" s="94">
        <v>60</v>
      </c>
      <c r="N30" s="94"/>
      <c r="O30" s="94">
        <v>15</v>
      </c>
      <c r="P30" s="31"/>
      <c r="Q30" s="74">
        <f>SUM(C30:P30)</f>
        <v>864</v>
      </c>
      <c r="R30" s="34"/>
      <c r="S30" s="61">
        <v>25</v>
      </c>
      <c r="T30" s="33">
        <f t="shared" si="5"/>
        <v>889</v>
      </c>
      <c r="U30" s="33">
        <v>6</v>
      </c>
      <c r="V30" s="33">
        <v>9</v>
      </c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3"/>
      <c r="FZ30" s="43"/>
      <c r="GA30" s="43"/>
      <c r="GB30" s="43"/>
      <c r="GC30" s="43"/>
      <c r="GD30" s="43"/>
      <c r="GE30" s="43"/>
      <c r="GF30" s="43"/>
      <c r="GG30" s="43"/>
      <c r="GH30" s="43"/>
      <c r="GI30" s="43"/>
      <c r="GJ30" s="43"/>
      <c r="GK30" s="43"/>
      <c r="GL30" s="43"/>
      <c r="GM30" s="43"/>
      <c r="GN30" s="43"/>
      <c r="GO30" s="43"/>
      <c r="GP30" s="43"/>
      <c r="GQ30" s="43"/>
      <c r="GR30" s="43"/>
      <c r="GS30" s="43"/>
      <c r="GT30" s="43"/>
      <c r="GU30" s="43"/>
      <c r="GV30" s="43"/>
      <c r="GW30" s="43"/>
      <c r="GX30" s="43"/>
      <c r="GY30" s="43"/>
      <c r="GZ30" s="43"/>
      <c r="HA30" s="43"/>
      <c r="HB30" s="43"/>
      <c r="HC30" s="43"/>
      <c r="HD30" s="43"/>
      <c r="HE30" s="43"/>
      <c r="HF30" s="43"/>
      <c r="HG30" s="43"/>
      <c r="HH30" s="43"/>
      <c r="HI30" s="43"/>
      <c r="HJ30" s="43"/>
      <c r="HK30" s="43"/>
      <c r="HL30" s="43"/>
      <c r="HM30" s="43"/>
      <c r="HN30" s="43"/>
      <c r="HO30" s="43"/>
      <c r="HP30" s="43"/>
      <c r="HQ30" s="43"/>
      <c r="HR30" s="43"/>
      <c r="HS30" s="43"/>
      <c r="HT30" s="43"/>
      <c r="HU30" s="43"/>
      <c r="HV30" s="43"/>
      <c r="HW30" s="43"/>
      <c r="HX30" s="43"/>
      <c r="HY30" s="43"/>
      <c r="HZ30" s="43"/>
      <c r="IA30" s="43"/>
      <c r="IB30" s="43"/>
      <c r="IC30" s="43"/>
      <c r="ID30" s="43"/>
      <c r="IE30" s="43"/>
      <c r="IF30" s="43"/>
      <c r="IG30" s="43"/>
      <c r="IH30" s="43"/>
      <c r="II30" s="43"/>
      <c r="IJ30" s="43"/>
      <c r="IK30" s="43"/>
      <c r="IL30" s="43"/>
      <c r="IM30" s="43"/>
      <c r="IN30" s="43"/>
      <c r="IO30" s="43"/>
      <c r="IP30" s="43"/>
      <c r="IQ30" s="43"/>
      <c r="IR30" s="43"/>
      <c r="IS30" s="43"/>
      <c r="IT30" s="43"/>
      <c r="IU30" s="43"/>
      <c r="IV30" s="43"/>
      <c r="IW30" s="43"/>
      <c r="IX30" s="43"/>
      <c r="IY30" s="43"/>
    </row>
    <row r="31" spans="1:259" s="44" customFormat="1" ht="18.95" customHeight="1" x14ac:dyDescent="0.25">
      <c r="A31" s="27">
        <v>7</v>
      </c>
      <c r="B31" s="28" t="s">
        <v>58</v>
      </c>
      <c r="C31" s="49">
        <v>20</v>
      </c>
      <c r="D31" s="49">
        <v>30</v>
      </c>
      <c r="E31" s="49">
        <v>375</v>
      </c>
      <c r="F31" s="49">
        <v>24</v>
      </c>
      <c r="G31" s="49">
        <f>38+16</f>
        <v>54</v>
      </c>
      <c r="H31" s="49">
        <v>30</v>
      </c>
      <c r="I31" s="49">
        <v>60</v>
      </c>
      <c r="J31" s="85">
        <v>10</v>
      </c>
      <c r="K31" s="126">
        <v>40</v>
      </c>
      <c r="L31" s="76">
        <v>40</v>
      </c>
      <c r="M31" s="94">
        <v>60</v>
      </c>
      <c r="N31" s="94"/>
      <c r="O31" s="94">
        <v>15</v>
      </c>
      <c r="P31" s="31"/>
      <c r="Q31" s="74">
        <f t="shared" si="4"/>
        <v>758</v>
      </c>
      <c r="R31" s="34">
        <v>35</v>
      </c>
      <c r="S31" s="61"/>
      <c r="T31" s="33">
        <f t="shared" ref="T31:T68" si="6">Q31+R31+S31</f>
        <v>793</v>
      </c>
      <c r="U31" s="33">
        <v>7</v>
      </c>
      <c r="V31" s="33">
        <v>12</v>
      </c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  <c r="GK31" s="43"/>
      <c r="GL31" s="43"/>
      <c r="GM31" s="43"/>
      <c r="GN31" s="43"/>
      <c r="GO31" s="43"/>
      <c r="GP31" s="43"/>
      <c r="GQ31" s="43"/>
      <c r="GR31" s="43"/>
      <c r="GS31" s="43"/>
      <c r="GT31" s="43"/>
      <c r="GU31" s="43"/>
      <c r="GV31" s="43"/>
      <c r="GW31" s="43"/>
      <c r="GX31" s="43"/>
      <c r="GY31" s="43"/>
      <c r="GZ31" s="43"/>
      <c r="HA31" s="43"/>
      <c r="HB31" s="43"/>
      <c r="HC31" s="43"/>
      <c r="HD31" s="43"/>
      <c r="HE31" s="43"/>
      <c r="HF31" s="43"/>
      <c r="HG31" s="43"/>
      <c r="HH31" s="43"/>
      <c r="HI31" s="43"/>
      <c r="HJ31" s="43"/>
      <c r="HK31" s="43"/>
      <c r="HL31" s="43"/>
      <c r="HM31" s="43"/>
      <c r="HN31" s="43"/>
      <c r="HO31" s="43"/>
      <c r="HP31" s="43"/>
      <c r="HQ31" s="43"/>
      <c r="HR31" s="43"/>
      <c r="HS31" s="43"/>
      <c r="HT31" s="43"/>
      <c r="HU31" s="43"/>
      <c r="HV31" s="43"/>
      <c r="HW31" s="43"/>
      <c r="HX31" s="43"/>
      <c r="HY31" s="43"/>
      <c r="HZ31" s="43"/>
      <c r="IA31" s="43"/>
      <c r="IB31" s="43"/>
      <c r="IC31" s="43"/>
      <c r="ID31" s="43"/>
      <c r="IE31" s="43"/>
      <c r="IF31" s="43"/>
      <c r="IG31" s="43"/>
      <c r="IH31" s="43"/>
      <c r="II31" s="43"/>
      <c r="IJ31" s="43"/>
      <c r="IK31" s="43"/>
      <c r="IL31" s="43"/>
      <c r="IM31" s="43"/>
      <c r="IN31" s="43"/>
      <c r="IO31" s="43"/>
      <c r="IP31" s="43"/>
      <c r="IQ31" s="43"/>
      <c r="IR31" s="43"/>
      <c r="IS31" s="43"/>
      <c r="IT31" s="43"/>
      <c r="IU31" s="43"/>
      <c r="IV31" s="43"/>
      <c r="IW31" s="43"/>
      <c r="IX31" s="43"/>
      <c r="IY31" s="43"/>
    </row>
    <row r="32" spans="1:259" s="44" customFormat="1" ht="18.95" customHeight="1" x14ac:dyDescent="0.25">
      <c r="A32" s="27">
        <v>8</v>
      </c>
      <c r="B32" s="52" t="s">
        <v>37</v>
      </c>
      <c r="C32" s="30">
        <v>20</v>
      </c>
      <c r="D32" s="30">
        <v>30</v>
      </c>
      <c r="E32" s="30">
        <v>345</v>
      </c>
      <c r="F32" s="30">
        <v>28</v>
      </c>
      <c r="G32" s="58">
        <v>78</v>
      </c>
      <c r="H32" s="30">
        <v>30</v>
      </c>
      <c r="I32" s="30">
        <v>35</v>
      </c>
      <c r="J32" s="83">
        <v>10</v>
      </c>
      <c r="K32" s="31">
        <v>40</v>
      </c>
      <c r="L32" s="72">
        <v>20</v>
      </c>
      <c r="M32" s="94">
        <v>60</v>
      </c>
      <c r="N32" s="94"/>
      <c r="O32" s="94">
        <v>35</v>
      </c>
      <c r="P32" s="31"/>
      <c r="Q32" s="74">
        <f>SUM(C32:P32)</f>
        <v>731</v>
      </c>
      <c r="R32" s="42"/>
      <c r="S32" s="56"/>
      <c r="T32" s="33">
        <f>Q32+R32+S32</f>
        <v>731</v>
      </c>
      <c r="U32" s="33">
        <v>8</v>
      </c>
      <c r="V32" s="33">
        <v>14</v>
      </c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/>
      <c r="GR32" s="43"/>
      <c r="GS32" s="43"/>
      <c r="GT32" s="43"/>
      <c r="GU32" s="43"/>
      <c r="GV32" s="43"/>
      <c r="GW32" s="43"/>
      <c r="GX32" s="43"/>
      <c r="GY32" s="43"/>
      <c r="GZ32" s="43"/>
      <c r="HA32" s="43"/>
      <c r="HB32" s="43"/>
      <c r="HC32" s="43"/>
      <c r="HD32" s="43"/>
      <c r="HE32" s="43"/>
      <c r="HF32" s="43"/>
      <c r="HG32" s="43"/>
      <c r="HH32" s="43"/>
      <c r="HI32" s="43"/>
      <c r="HJ32" s="43"/>
      <c r="HK32" s="43"/>
      <c r="HL32" s="43"/>
      <c r="HM32" s="43"/>
      <c r="HN32" s="43"/>
      <c r="HO32" s="43"/>
      <c r="HP32" s="43"/>
      <c r="HQ32" s="43"/>
      <c r="HR32" s="43"/>
      <c r="HS32" s="43"/>
      <c r="HT32" s="43"/>
      <c r="HU32" s="43"/>
      <c r="HV32" s="43"/>
      <c r="HW32" s="43"/>
      <c r="HX32" s="43"/>
      <c r="HY32" s="43"/>
      <c r="HZ32" s="43"/>
      <c r="IA32" s="43"/>
      <c r="IB32" s="43"/>
      <c r="IC32" s="43"/>
      <c r="ID32" s="43"/>
      <c r="IE32" s="43"/>
      <c r="IF32" s="43"/>
      <c r="IG32" s="43"/>
      <c r="IH32" s="43"/>
      <c r="II32" s="43"/>
      <c r="IJ32" s="43"/>
      <c r="IK32" s="43"/>
      <c r="IL32" s="43"/>
      <c r="IM32" s="43"/>
      <c r="IN32" s="43"/>
      <c r="IO32" s="43"/>
      <c r="IP32" s="43"/>
      <c r="IQ32" s="43"/>
      <c r="IR32" s="43"/>
      <c r="IS32" s="43"/>
      <c r="IT32" s="43"/>
      <c r="IU32" s="43"/>
      <c r="IV32" s="43"/>
      <c r="IW32" s="43"/>
      <c r="IX32" s="43"/>
      <c r="IY32" s="43"/>
    </row>
    <row r="33" spans="1:259" s="37" customFormat="1" ht="18.95" customHeight="1" x14ac:dyDescent="0.25">
      <c r="A33" s="27">
        <v>9</v>
      </c>
      <c r="B33" s="28" t="s">
        <v>69</v>
      </c>
      <c r="C33" s="29">
        <v>20</v>
      </c>
      <c r="D33" s="30">
        <v>15</v>
      </c>
      <c r="E33" s="30">
        <v>345</v>
      </c>
      <c r="F33" s="30">
        <v>28</v>
      </c>
      <c r="G33" s="30">
        <v>4</v>
      </c>
      <c r="H33" s="30"/>
      <c r="I33" s="30">
        <v>45</v>
      </c>
      <c r="J33" s="83">
        <v>0</v>
      </c>
      <c r="K33" s="31">
        <v>40</v>
      </c>
      <c r="L33" s="72">
        <v>100</v>
      </c>
      <c r="M33" s="94">
        <v>60</v>
      </c>
      <c r="N33" s="94"/>
      <c r="O33" s="94">
        <v>15</v>
      </c>
      <c r="P33" s="31"/>
      <c r="Q33" s="74">
        <f t="shared" si="4"/>
        <v>672</v>
      </c>
      <c r="R33" s="34"/>
      <c r="S33" s="61">
        <v>25</v>
      </c>
      <c r="T33" s="33">
        <f t="shared" ref="T33:T40" si="7">Q33+R33+S33</f>
        <v>697</v>
      </c>
      <c r="U33" s="35">
        <v>9</v>
      </c>
      <c r="V33" s="33">
        <v>17</v>
      </c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  <c r="IR33" s="36"/>
      <c r="IS33" s="36"/>
      <c r="IT33" s="36"/>
      <c r="IU33" s="36"/>
      <c r="IV33" s="36"/>
      <c r="IW33" s="36"/>
      <c r="IX33" s="36"/>
      <c r="IY33" s="36"/>
    </row>
    <row r="34" spans="1:259" s="37" customFormat="1" ht="18.95" customHeight="1" x14ac:dyDescent="0.25">
      <c r="A34" s="27">
        <v>10</v>
      </c>
      <c r="B34" s="28" t="s">
        <v>43</v>
      </c>
      <c r="C34" s="38">
        <v>20</v>
      </c>
      <c r="D34" s="38">
        <v>30</v>
      </c>
      <c r="E34" s="38">
        <v>365</v>
      </c>
      <c r="F34" s="38">
        <v>4</v>
      </c>
      <c r="G34" s="38">
        <v>58</v>
      </c>
      <c r="H34" s="38"/>
      <c r="I34" s="38">
        <v>50</v>
      </c>
      <c r="J34" s="82">
        <v>0</v>
      </c>
      <c r="K34" s="32">
        <v>40</v>
      </c>
      <c r="L34" s="71">
        <v>40</v>
      </c>
      <c r="M34" s="94">
        <v>15</v>
      </c>
      <c r="N34" s="94"/>
      <c r="O34" s="94">
        <v>35</v>
      </c>
      <c r="P34" s="31"/>
      <c r="Q34" s="74">
        <f t="shared" ref="Q34:Q39" si="8">SUM(C34:P34)</f>
        <v>657</v>
      </c>
      <c r="R34" s="34"/>
      <c r="S34" s="61">
        <v>25</v>
      </c>
      <c r="T34" s="33">
        <f t="shared" ref="T34:T39" si="9">Q34+R34+S34</f>
        <v>682</v>
      </c>
      <c r="U34" s="35">
        <v>10</v>
      </c>
      <c r="V34" s="33">
        <v>18</v>
      </c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  <c r="IW34" s="36"/>
      <c r="IX34" s="36"/>
      <c r="IY34" s="36"/>
    </row>
    <row r="35" spans="1:259" s="37" customFormat="1" ht="18.95" customHeight="1" x14ac:dyDescent="0.25">
      <c r="A35" s="27">
        <v>11</v>
      </c>
      <c r="B35" s="28" t="s">
        <v>40</v>
      </c>
      <c r="C35" s="38">
        <v>20</v>
      </c>
      <c r="D35" s="38">
        <f>15*7</f>
        <v>105</v>
      </c>
      <c r="E35" s="38">
        <v>225</v>
      </c>
      <c r="F35" s="38">
        <v>3</v>
      </c>
      <c r="G35" s="38">
        <v>12</v>
      </c>
      <c r="H35" s="38"/>
      <c r="I35" s="38">
        <v>50</v>
      </c>
      <c r="J35" s="82">
        <v>10</v>
      </c>
      <c r="K35" s="32">
        <v>40</v>
      </c>
      <c r="L35" s="71">
        <v>80</v>
      </c>
      <c r="M35" s="94">
        <v>60</v>
      </c>
      <c r="N35" s="94"/>
      <c r="O35" s="94">
        <v>15</v>
      </c>
      <c r="P35" s="31"/>
      <c r="Q35" s="74">
        <f t="shared" si="8"/>
        <v>620</v>
      </c>
      <c r="R35" s="34"/>
      <c r="S35" s="61">
        <v>30</v>
      </c>
      <c r="T35" s="33">
        <f t="shared" si="9"/>
        <v>650</v>
      </c>
      <c r="U35" s="35">
        <v>11</v>
      </c>
      <c r="V35" s="33">
        <v>20</v>
      </c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  <c r="IW35" s="36"/>
      <c r="IX35" s="36"/>
      <c r="IY35" s="36"/>
    </row>
    <row r="36" spans="1:259" s="37" customFormat="1" ht="18.95" customHeight="1" x14ac:dyDescent="0.25">
      <c r="A36" s="27">
        <v>12</v>
      </c>
      <c r="B36" s="28" t="s">
        <v>42</v>
      </c>
      <c r="C36" s="38">
        <v>20</v>
      </c>
      <c r="D36" s="38">
        <v>30</v>
      </c>
      <c r="E36" s="38">
        <v>240</v>
      </c>
      <c r="F36" s="38">
        <v>4</v>
      </c>
      <c r="G36" s="38">
        <v>22</v>
      </c>
      <c r="H36" s="38">
        <v>30</v>
      </c>
      <c r="I36" s="38">
        <v>60</v>
      </c>
      <c r="J36" s="82">
        <v>0</v>
      </c>
      <c r="K36" s="32">
        <v>40</v>
      </c>
      <c r="L36" s="71">
        <v>60</v>
      </c>
      <c r="M36" s="94">
        <v>20</v>
      </c>
      <c r="N36" s="94"/>
      <c r="O36" s="94">
        <v>15</v>
      </c>
      <c r="P36" s="31"/>
      <c r="Q36" s="74">
        <f t="shared" si="8"/>
        <v>541</v>
      </c>
      <c r="R36" s="34"/>
      <c r="S36" s="61">
        <v>30</v>
      </c>
      <c r="T36" s="33">
        <f t="shared" si="9"/>
        <v>571</v>
      </c>
      <c r="U36" s="35">
        <v>12</v>
      </c>
      <c r="V36" s="33">
        <v>23</v>
      </c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  <c r="II36" s="36"/>
      <c r="IJ36" s="36"/>
      <c r="IK36" s="36"/>
      <c r="IL36" s="36"/>
      <c r="IM36" s="36"/>
      <c r="IN36" s="36"/>
      <c r="IO36" s="36"/>
      <c r="IP36" s="36"/>
      <c r="IQ36" s="36"/>
      <c r="IR36" s="36"/>
      <c r="IS36" s="36"/>
      <c r="IT36" s="36"/>
      <c r="IU36" s="36"/>
      <c r="IV36" s="36"/>
      <c r="IW36" s="36"/>
      <c r="IX36" s="36"/>
      <c r="IY36" s="36"/>
    </row>
    <row r="37" spans="1:259" s="37" customFormat="1" ht="18.95" customHeight="1" x14ac:dyDescent="0.25">
      <c r="A37" s="27">
        <v>13</v>
      </c>
      <c r="B37" s="28" t="s">
        <v>47</v>
      </c>
      <c r="C37" s="29">
        <v>20</v>
      </c>
      <c r="D37" s="30">
        <v>30</v>
      </c>
      <c r="E37" s="30">
        <v>255</v>
      </c>
      <c r="F37" s="30">
        <v>5</v>
      </c>
      <c r="G37" s="30">
        <v>0</v>
      </c>
      <c r="H37" s="30">
        <v>30</v>
      </c>
      <c r="I37" s="30">
        <v>25</v>
      </c>
      <c r="J37" s="83">
        <v>10</v>
      </c>
      <c r="K37" s="31">
        <v>40</v>
      </c>
      <c r="L37" s="72">
        <v>60</v>
      </c>
      <c r="M37" s="94">
        <v>35</v>
      </c>
      <c r="N37" s="94"/>
      <c r="O37" s="94">
        <v>15</v>
      </c>
      <c r="P37" s="31"/>
      <c r="Q37" s="74">
        <f t="shared" si="8"/>
        <v>525</v>
      </c>
      <c r="R37" s="42"/>
      <c r="S37" s="56">
        <v>35</v>
      </c>
      <c r="T37" s="33">
        <f t="shared" si="9"/>
        <v>560</v>
      </c>
      <c r="U37" s="35">
        <v>13</v>
      </c>
      <c r="V37" s="33">
        <v>24</v>
      </c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6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36"/>
      <c r="HF37" s="36"/>
      <c r="HG37" s="36"/>
      <c r="HH37" s="36"/>
      <c r="HI37" s="36"/>
      <c r="HJ37" s="36"/>
      <c r="HK37" s="36"/>
      <c r="HL37" s="36"/>
      <c r="HM37" s="36"/>
      <c r="HN37" s="36"/>
      <c r="HO37" s="36"/>
      <c r="HP37" s="36"/>
      <c r="HQ37" s="36"/>
      <c r="HR37" s="36"/>
      <c r="HS37" s="36"/>
      <c r="HT37" s="36"/>
      <c r="HU37" s="36"/>
      <c r="HV37" s="36"/>
      <c r="HW37" s="36"/>
      <c r="HX37" s="36"/>
      <c r="HY37" s="36"/>
      <c r="HZ37" s="36"/>
      <c r="IA37" s="36"/>
      <c r="IB37" s="36"/>
      <c r="IC37" s="36"/>
      <c r="ID37" s="36"/>
      <c r="IE37" s="36"/>
      <c r="IF37" s="36"/>
      <c r="IG37" s="36"/>
      <c r="IH37" s="36"/>
      <c r="II37" s="36"/>
      <c r="IJ37" s="36"/>
      <c r="IK37" s="36"/>
      <c r="IL37" s="36"/>
      <c r="IM37" s="36"/>
      <c r="IN37" s="36"/>
      <c r="IO37" s="36"/>
      <c r="IP37" s="36"/>
      <c r="IQ37" s="36"/>
      <c r="IR37" s="36"/>
      <c r="IS37" s="36"/>
      <c r="IT37" s="36"/>
      <c r="IU37" s="36"/>
      <c r="IV37" s="36"/>
      <c r="IW37" s="36"/>
      <c r="IX37" s="36"/>
      <c r="IY37" s="36"/>
    </row>
    <row r="38" spans="1:259" s="37" customFormat="1" ht="18.95" customHeight="1" x14ac:dyDescent="0.25">
      <c r="A38" s="27">
        <v>14</v>
      </c>
      <c r="B38" s="28" t="s">
        <v>39</v>
      </c>
      <c r="C38" s="29">
        <v>20</v>
      </c>
      <c r="D38" s="30">
        <v>15</v>
      </c>
      <c r="E38" s="30">
        <v>175</v>
      </c>
      <c r="F38" s="30">
        <v>11</v>
      </c>
      <c r="G38" s="30">
        <v>80</v>
      </c>
      <c r="H38" s="30"/>
      <c r="I38" s="30">
        <v>25</v>
      </c>
      <c r="J38" s="83">
        <v>10</v>
      </c>
      <c r="K38" s="31">
        <v>40</v>
      </c>
      <c r="L38" s="72">
        <v>60</v>
      </c>
      <c r="M38" s="94">
        <v>35</v>
      </c>
      <c r="N38" s="94"/>
      <c r="O38" s="94">
        <v>15</v>
      </c>
      <c r="P38" s="31"/>
      <c r="Q38" s="74">
        <f t="shared" si="8"/>
        <v>486</v>
      </c>
      <c r="R38" s="34">
        <v>40</v>
      </c>
      <c r="S38" s="61">
        <v>25</v>
      </c>
      <c r="T38" s="33">
        <f t="shared" si="9"/>
        <v>551</v>
      </c>
      <c r="U38" s="35">
        <v>14</v>
      </c>
      <c r="V38" s="33">
        <v>25</v>
      </c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  <c r="II38" s="36"/>
      <c r="IJ38" s="36"/>
      <c r="IK38" s="36"/>
      <c r="IL38" s="36"/>
      <c r="IM38" s="36"/>
      <c r="IN38" s="36"/>
      <c r="IO38" s="36"/>
      <c r="IP38" s="36"/>
      <c r="IQ38" s="36"/>
      <c r="IR38" s="36"/>
      <c r="IS38" s="36"/>
      <c r="IT38" s="36"/>
      <c r="IU38" s="36"/>
      <c r="IV38" s="36"/>
      <c r="IW38" s="36"/>
      <c r="IX38" s="36"/>
      <c r="IY38" s="36"/>
    </row>
    <row r="39" spans="1:259" s="37" customFormat="1" ht="18.95" customHeight="1" x14ac:dyDescent="0.25">
      <c r="A39" s="27">
        <v>15</v>
      </c>
      <c r="B39" s="28" t="s">
        <v>78</v>
      </c>
      <c r="C39" s="38">
        <v>20</v>
      </c>
      <c r="D39" s="38">
        <v>45</v>
      </c>
      <c r="E39" s="38">
        <v>260</v>
      </c>
      <c r="F39" s="38">
        <v>11</v>
      </c>
      <c r="G39" s="38">
        <v>0</v>
      </c>
      <c r="H39" s="38"/>
      <c r="I39" s="38">
        <v>35</v>
      </c>
      <c r="J39" s="82">
        <v>10</v>
      </c>
      <c r="K39" s="32">
        <v>40</v>
      </c>
      <c r="L39" s="71">
        <v>40</v>
      </c>
      <c r="M39" s="94">
        <v>35</v>
      </c>
      <c r="N39" s="94"/>
      <c r="O39" s="94">
        <v>15</v>
      </c>
      <c r="P39" s="31"/>
      <c r="Q39" s="74">
        <f t="shared" si="8"/>
        <v>511</v>
      </c>
      <c r="R39" s="34"/>
      <c r="S39" s="61">
        <v>30</v>
      </c>
      <c r="T39" s="33">
        <f t="shared" si="9"/>
        <v>541</v>
      </c>
      <c r="U39" s="35">
        <v>15</v>
      </c>
      <c r="V39" s="33">
        <v>26</v>
      </c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36"/>
      <c r="HF39" s="36"/>
      <c r="HG39" s="36"/>
      <c r="HH39" s="36"/>
      <c r="HI39" s="36"/>
      <c r="HJ39" s="36"/>
      <c r="HK39" s="36"/>
      <c r="HL39" s="36"/>
      <c r="HM39" s="36"/>
      <c r="HN39" s="36"/>
      <c r="HO39" s="36"/>
      <c r="HP39" s="36"/>
      <c r="HQ39" s="36"/>
      <c r="HR39" s="36"/>
      <c r="HS39" s="36"/>
      <c r="HT39" s="36"/>
      <c r="HU39" s="36"/>
      <c r="HV39" s="36"/>
      <c r="HW39" s="36"/>
      <c r="HX39" s="36"/>
      <c r="HY39" s="36"/>
      <c r="HZ39" s="36"/>
      <c r="IA39" s="36"/>
      <c r="IB39" s="36"/>
      <c r="IC39" s="36"/>
      <c r="ID39" s="36"/>
      <c r="IE39" s="36"/>
      <c r="IF39" s="36"/>
      <c r="IG39" s="36"/>
      <c r="IH39" s="36"/>
      <c r="II39" s="36"/>
      <c r="IJ39" s="36"/>
      <c r="IK39" s="36"/>
      <c r="IL39" s="36"/>
      <c r="IM39" s="36"/>
      <c r="IN39" s="36"/>
      <c r="IO39" s="36"/>
      <c r="IP39" s="36"/>
      <c r="IQ39" s="36"/>
      <c r="IR39" s="36"/>
      <c r="IS39" s="36"/>
      <c r="IT39" s="36"/>
      <c r="IU39" s="36"/>
      <c r="IV39" s="36"/>
      <c r="IW39" s="36"/>
      <c r="IX39" s="36"/>
      <c r="IY39" s="36"/>
    </row>
    <row r="40" spans="1:259" s="44" customFormat="1" ht="18.95" customHeight="1" x14ac:dyDescent="0.25">
      <c r="A40" s="27">
        <v>16</v>
      </c>
      <c r="B40" s="52" t="s">
        <v>60</v>
      </c>
      <c r="C40" s="30">
        <v>20</v>
      </c>
      <c r="D40" s="30">
        <v>30</v>
      </c>
      <c r="E40" s="30">
        <v>220</v>
      </c>
      <c r="F40" s="30">
        <v>10</v>
      </c>
      <c r="G40" s="30">
        <v>62</v>
      </c>
      <c r="H40" s="30"/>
      <c r="I40" s="30">
        <v>30</v>
      </c>
      <c r="J40" s="83">
        <v>10</v>
      </c>
      <c r="K40" s="31">
        <v>40</v>
      </c>
      <c r="L40" s="72">
        <v>20</v>
      </c>
      <c r="M40" s="94">
        <v>35</v>
      </c>
      <c r="N40" s="94"/>
      <c r="O40" s="94">
        <v>15</v>
      </c>
      <c r="P40" s="31"/>
      <c r="Q40" s="74">
        <f t="shared" si="4"/>
        <v>492</v>
      </c>
      <c r="R40" s="34"/>
      <c r="S40" s="61">
        <v>30</v>
      </c>
      <c r="T40" s="33">
        <f t="shared" si="7"/>
        <v>522</v>
      </c>
      <c r="U40" s="33">
        <v>16</v>
      </c>
      <c r="V40" s="33">
        <v>28</v>
      </c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3"/>
      <c r="ES40" s="43"/>
      <c r="ET40" s="43"/>
      <c r="EU40" s="43"/>
      <c r="EV40" s="43"/>
      <c r="EW40" s="43"/>
      <c r="EX40" s="43"/>
      <c r="EY40" s="43"/>
      <c r="EZ40" s="43"/>
      <c r="FA40" s="43"/>
      <c r="FB40" s="43"/>
      <c r="FC40" s="43"/>
      <c r="FD40" s="43"/>
      <c r="FE40" s="43"/>
      <c r="FF40" s="43"/>
      <c r="FG40" s="43"/>
      <c r="FH40" s="43"/>
      <c r="FI40" s="43"/>
      <c r="FJ40" s="43"/>
      <c r="FK40" s="43"/>
      <c r="FL40" s="43"/>
      <c r="FM40" s="43"/>
      <c r="FN40" s="43"/>
      <c r="FO40" s="43"/>
      <c r="FP40" s="43"/>
      <c r="FQ40" s="43"/>
      <c r="FR40" s="43"/>
      <c r="FS40" s="43"/>
      <c r="FT40" s="43"/>
      <c r="FU40" s="43"/>
      <c r="FV40" s="43"/>
      <c r="FW40" s="43"/>
      <c r="FX40" s="43"/>
      <c r="FY40" s="43"/>
      <c r="FZ40" s="43"/>
      <c r="GA40" s="43"/>
      <c r="GB40" s="43"/>
      <c r="GC40" s="43"/>
      <c r="GD40" s="43"/>
      <c r="GE40" s="43"/>
      <c r="GF40" s="43"/>
      <c r="GG40" s="43"/>
      <c r="GH40" s="43"/>
      <c r="GI40" s="43"/>
      <c r="GJ40" s="43"/>
      <c r="GK40" s="43"/>
      <c r="GL40" s="43"/>
      <c r="GM40" s="43"/>
      <c r="GN40" s="43"/>
      <c r="GO40" s="43"/>
      <c r="GP40" s="43"/>
      <c r="GQ40" s="43"/>
      <c r="GR40" s="43"/>
      <c r="GS40" s="43"/>
      <c r="GT40" s="43"/>
      <c r="GU40" s="43"/>
      <c r="GV40" s="43"/>
      <c r="GW40" s="43"/>
      <c r="GX40" s="43"/>
      <c r="GY40" s="43"/>
      <c r="GZ40" s="43"/>
      <c r="HA40" s="43"/>
      <c r="HB40" s="43"/>
      <c r="HC40" s="43"/>
      <c r="HD40" s="43"/>
      <c r="HE40" s="43"/>
      <c r="HF40" s="43"/>
      <c r="HG40" s="43"/>
      <c r="HH40" s="43"/>
      <c r="HI40" s="43"/>
      <c r="HJ40" s="43"/>
      <c r="HK40" s="43"/>
      <c r="HL40" s="43"/>
      <c r="HM40" s="43"/>
      <c r="HN40" s="43"/>
      <c r="HO40" s="43"/>
      <c r="HP40" s="43"/>
      <c r="HQ40" s="43"/>
      <c r="HR40" s="43"/>
      <c r="HS40" s="43"/>
      <c r="HT40" s="43"/>
      <c r="HU40" s="43"/>
      <c r="HV40" s="43"/>
      <c r="HW40" s="43"/>
      <c r="HX40" s="43"/>
      <c r="HY40" s="43"/>
      <c r="HZ40" s="43"/>
      <c r="IA40" s="43"/>
      <c r="IB40" s="43"/>
      <c r="IC40" s="43"/>
      <c r="ID40" s="43"/>
      <c r="IE40" s="43"/>
      <c r="IF40" s="43"/>
      <c r="IG40" s="43"/>
      <c r="IH40" s="43"/>
      <c r="II40" s="43"/>
      <c r="IJ40" s="43"/>
      <c r="IK40" s="43"/>
      <c r="IL40" s="43"/>
      <c r="IM40" s="43"/>
      <c r="IN40" s="43"/>
      <c r="IO40" s="43"/>
      <c r="IP40" s="43"/>
      <c r="IQ40" s="43"/>
      <c r="IR40" s="43"/>
      <c r="IS40" s="43"/>
      <c r="IT40" s="43"/>
      <c r="IU40" s="43"/>
      <c r="IV40" s="43"/>
      <c r="IW40" s="43"/>
      <c r="IX40" s="43"/>
      <c r="IY40" s="43"/>
    </row>
    <row r="41" spans="1:259" s="37" customFormat="1" ht="18.95" customHeight="1" x14ac:dyDescent="0.25">
      <c r="A41" s="27">
        <v>17</v>
      </c>
      <c r="B41" s="28" t="s">
        <v>48</v>
      </c>
      <c r="C41" s="29">
        <v>20</v>
      </c>
      <c r="D41" s="66">
        <v>30</v>
      </c>
      <c r="E41" s="45">
        <v>270</v>
      </c>
      <c r="F41" s="45">
        <v>16</v>
      </c>
      <c r="G41" s="45">
        <v>40</v>
      </c>
      <c r="H41" s="30"/>
      <c r="I41" s="30">
        <v>30</v>
      </c>
      <c r="J41" s="83">
        <v>10</v>
      </c>
      <c r="K41" s="31">
        <v>40</v>
      </c>
      <c r="L41" s="72">
        <v>0</v>
      </c>
      <c r="M41" s="94">
        <v>35</v>
      </c>
      <c r="N41" s="94"/>
      <c r="O41" s="94"/>
      <c r="P41" s="31"/>
      <c r="Q41" s="74">
        <f t="shared" si="4"/>
        <v>491</v>
      </c>
      <c r="R41" s="34"/>
      <c r="S41" s="61">
        <v>25</v>
      </c>
      <c r="T41" s="33">
        <f t="shared" si="6"/>
        <v>516</v>
      </c>
      <c r="U41" s="35">
        <v>17</v>
      </c>
      <c r="V41" s="33">
        <v>29</v>
      </c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  <c r="II41" s="36"/>
      <c r="IJ41" s="36"/>
      <c r="IK41" s="36"/>
      <c r="IL41" s="36"/>
      <c r="IM41" s="36"/>
      <c r="IN41" s="36"/>
      <c r="IO41" s="36"/>
      <c r="IP41" s="36"/>
      <c r="IQ41" s="36"/>
      <c r="IR41" s="36"/>
      <c r="IS41" s="36"/>
      <c r="IT41" s="36"/>
      <c r="IU41" s="36"/>
      <c r="IV41" s="36"/>
      <c r="IW41" s="36"/>
      <c r="IX41" s="36"/>
      <c r="IY41" s="36"/>
    </row>
    <row r="42" spans="1:259" s="37" customFormat="1" ht="18.95" customHeight="1" x14ac:dyDescent="0.25">
      <c r="A42" s="27">
        <v>18</v>
      </c>
      <c r="B42" s="28" t="s">
        <v>72</v>
      </c>
      <c r="C42" s="38">
        <v>20</v>
      </c>
      <c r="D42" s="38">
        <v>60</v>
      </c>
      <c r="E42" s="38">
        <v>155</v>
      </c>
      <c r="F42" s="38">
        <v>3</v>
      </c>
      <c r="G42" s="38">
        <v>0</v>
      </c>
      <c r="H42" s="38">
        <v>30</v>
      </c>
      <c r="I42" s="38">
        <v>40</v>
      </c>
      <c r="J42" s="82">
        <v>10</v>
      </c>
      <c r="K42" s="32">
        <v>40</v>
      </c>
      <c r="L42" s="71">
        <v>40</v>
      </c>
      <c r="M42" s="94">
        <v>40</v>
      </c>
      <c r="N42" s="94"/>
      <c r="O42" s="94">
        <v>15</v>
      </c>
      <c r="P42" s="31"/>
      <c r="Q42" s="74">
        <f t="shared" ref="Q42:Q49" si="10">SUM(C42:P42)</f>
        <v>453</v>
      </c>
      <c r="R42" s="34">
        <v>30</v>
      </c>
      <c r="S42" s="61">
        <v>30</v>
      </c>
      <c r="T42" s="33">
        <f t="shared" ref="T42:T49" si="11">Q42+R42+S42</f>
        <v>513</v>
      </c>
      <c r="U42" s="35">
        <v>18</v>
      </c>
      <c r="V42" s="33">
        <v>30</v>
      </c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  <c r="GT42" s="36"/>
      <c r="GU42" s="36"/>
      <c r="GV42" s="36"/>
      <c r="GW42" s="36"/>
      <c r="GX42" s="36"/>
      <c r="GY42" s="36"/>
      <c r="GZ42" s="36"/>
      <c r="HA42" s="36"/>
      <c r="HB42" s="36"/>
      <c r="HC42" s="36"/>
      <c r="HD42" s="36"/>
      <c r="HE42" s="36"/>
      <c r="HF42" s="36"/>
      <c r="HG42" s="36"/>
      <c r="HH42" s="36"/>
      <c r="HI42" s="36"/>
      <c r="HJ42" s="36"/>
      <c r="HK42" s="36"/>
      <c r="HL42" s="36"/>
      <c r="HM42" s="36"/>
      <c r="HN42" s="36"/>
      <c r="HO42" s="36"/>
      <c r="HP42" s="36"/>
      <c r="HQ42" s="36"/>
      <c r="HR42" s="36"/>
      <c r="HS42" s="36"/>
      <c r="HT42" s="36"/>
      <c r="HU42" s="36"/>
      <c r="HV42" s="36"/>
      <c r="HW42" s="36"/>
      <c r="HX42" s="36"/>
      <c r="HY42" s="36"/>
      <c r="HZ42" s="36"/>
      <c r="IA42" s="36"/>
      <c r="IB42" s="36"/>
      <c r="IC42" s="36"/>
      <c r="ID42" s="36"/>
      <c r="IE42" s="36"/>
      <c r="IF42" s="36"/>
      <c r="IG42" s="36"/>
      <c r="IH42" s="36"/>
      <c r="II42" s="36"/>
      <c r="IJ42" s="36"/>
      <c r="IK42" s="36"/>
      <c r="IL42" s="36"/>
      <c r="IM42" s="36"/>
      <c r="IN42" s="36"/>
      <c r="IO42" s="36"/>
      <c r="IP42" s="36"/>
      <c r="IQ42" s="36"/>
      <c r="IR42" s="36"/>
      <c r="IS42" s="36"/>
      <c r="IT42" s="36"/>
      <c r="IU42" s="36"/>
      <c r="IV42" s="36"/>
      <c r="IW42" s="36"/>
      <c r="IX42" s="36"/>
      <c r="IY42" s="36"/>
    </row>
    <row r="43" spans="1:259" s="37" customFormat="1" ht="18.95" customHeight="1" x14ac:dyDescent="0.25">
      <c r="A43" s="27">
        <v>19</v>
      </c>
      <c r="B43" s="28" t="s">
        <v>77</v>
      </c>
      <c r="C43" s="38">
        <v>20</v>
      </c>
      <c r="D43" s="46"/>
      <c r="E43" s="46">
        <v>185</v>
      </c>
      <c r="F43" s="46">
        <v>6</v>
      </c>
      <c r="G43" s="46">
        <v>10</v>
      </c>
      <c r="H43" s="46">
        <v>30</v>
      </c>
      <c r="I43" s="46">
        <v>25</v>
      </c>
      <c r="J43" s="87">
        <v>10</v>
      </c>
      <c r="K43" s="114">
        <v>40</v>
      </c>
      <c r="L43" s="78">
        <v>40</v>
      </c>
      <c r="M43" s="94">
        <v>60</v>
      </c>
      <c r="N43" s="94"/>
      <c r="O43" s="94">
        <v>15</v>
      </c>
      <c r="P43" s="31"/>
      <c r="Q43" s="74">
        <f t="shared" si="10"/>
        <v>441</v>
      </c>
      <c r="R43" s="34"/>
      <c r="S43" s="61">
        <v>30</v>
      </c>
      <c r="T43" s="33">
        <f t="shared" si="11"/>
        <v>471</v>
      </c>
      <c r="U43" s="35">
        <v>19</v>
      </c>
      <c r="V43" s="33">
        <v>33</v>
      </c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  <c r="II43" s="36"/>
      <c r="IJ43" s="36"/>
      <c r="IK43" s="36"/>
      <c r="IL43" s="36"/>
      <c r="IM43" s="36"/>
      <c r="IN43" s="36"/>
      <c r="IO43" s="36"/>
      <c r="IP43" s="36"/>
      <c r="IQ43" s="36"/>
      <c r="IR43" s="36"/>
      <c r="IS43" s="36"/>
      <c r="IT43" s="36"/>
      <c r="IU43" s="36"/>
      <c r="IV43" s="36"/>
      <c r="IW43" s="36"/>
      <c r="IX43" s="36"/>
      <c r="IY43" s="36"/>
    </row>
    <row r="44" spans="1:259" s="37" customFormat="1" ht="18.95" customHeight="1" x14ac:dyDescent="0.25">
      <c r="A44" s="27">
        <v>20</v>
      </c>
      <c r="B44" s="28" t="s">
        <v>65</v>
      </c>
      <c r="C44" s="38">
        <v>20</v>
      </c>
      <c r="D44" s="38">
        <v>45</v>
      </c>
      <c r="E44" s="38">
        <v>130</v>
      </c>
      <c r="F44" s="38">
        <v>10</v>
      </c>
      <c r="G44" s="38">
        <v>16</v>
      </c>
      <c r="H44" s="38"/>
      <c r="I44" s="38">
        <v>35</v>
      </c>
      <c r="J44" s="82">
        <v>10</v>
      </c>
      <c r="K44" s="32">
        <v>40</v>
      </c>
      <c r="L44" s="71">
        <v>60</v>
      </c>
      <c r="M44" s="94">
        <v>60</v>
      </c>
      <c r="N44" s="94"/>
      <c r="O44" s="94">
        <v>15</v>
      </c>
      <c r="P44" s="31"/>
      <c r="Q44" s="74">
        <f t="shared" si="10"/>
        <v>441</v>
      </c>
      <c r="R44" s="34"/>
      <c r="S44" s="61"/>
      <c r="T44" s="33">
        <f t="shared" si="11"/>
        <v>441</v>
      </c>
      <c r="U44" s="35">
        <v>20</v>
      </c>
      <c r="V44" s="33">
        <v>34</v>
      </c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36"/>
      <c r="GU44" s="36"/>
      <c r="GV44" s="36"/>
      <c r="GW44" s="36"/>
      <c r="GX44" s="36"/>
      <c r="GY44" s="36"/>
      <c r="GZ44" s="36"/>
      <c r="HA44" s="36"/>
      <c r="HB44" s="36"/>
      <c r="HC44" s="36"/>
      <c r="HD44" s="36"/>
      <c r="HE44" s="36"/>
      <c r="HF44" s="36"/>
      <c r="HG44" s="36"/>
      <c r="HH44" s="36"/>
      <c r="HI44" s="36"/>
      <c r="HJ44" s="36"/>
      <c r="HK44" s="36"/>
      <c r="HL44" s="36"/>
      <c r="HM44" s="36"/>
      <c r="HN44" s="36"/>
      <c r="HO44" s="36"/>
      <c r="HP44" s="36"/>
      <c r="HQ44" s="36"/>
      <c r="HR44" s="36"/>
      <c r="HS44" s="36"/>
      <c r="HT44" s="36"/>
      <c r="HU44" s="36"/>
      <c r="HV44" s="36"/>
      <c r="HW44" s="36"/>
      <c r="HX44" s="36"/>
      <c r="HY44" s="36"/>
      <c r="HZ44" s="36"/>
      <c r="IA44" s="36"/>
      <c r="IB44" s="36"/>
      <c r="IC44" s="36"/>
      <c r="ID44" s="36"/>
      <c r="IE44" s="36"/>
      <c r="IF44" s="36"/>
      <c r="IG44" s="36"/>
      <c r="IH44" s="36"/>
      <c r="II44" s="36"/>
      <c r="IJ44" s="36"/>
      <c r="IK44" s="36"/>
      <c r="IL44" s="36"/>
      <c r="IM44" s="36"/>
      <c r="IN44" s="36"/>
      <c r="IO44" s="36"/>
      <c r="IP44" s="36"/>
      <c r="IQ44" s="36"/>
      <c r="IR44" s="36"/>
      <c r="IS44" s="36"/>
      <c r="IT44" s="36"/>
      <c r="IU44" s="36"/>
      <c r="IV44" s="36"/>
      <c r="IW44" s="36"/>
      <c r="IX44" s="36"/>
      <c r="IY44" s="36"/>
    </row>
    <row r="45" spans="1:259" s="37" customFormat="1" ht="18.95" customHeight="1" x14ac:dyDescent="0.25">
      <c r="A45" s="27">
        <v>21</v>
      </c>
      <c r="B45" s="28" t="s">
        <v>67</v>
      </c>
      <c r="C45" s="38">
        <v>20</v>
      </c>
      <c r="D45" s="38"/>
      <c r="E45" s="38">
        <v>130</v>
      </c>
      <c r="F45" s="38">
        <v>8</v>
      </c>
      <c r="G45" s="38">
        <v>6</v>
      </c>
      <c r="H45" s="38"/>
      <c r="I45" s="38">
        <v>20</v>
      </c>
      <c r="J45" s="82">
        <v>10</v>
      </c>
      <c r="K45" s="32">
        <v>40</v>
      </c>
      <c r="L45" s="71">
        <v>80</v>
      </c>
      <c r="M45" s="94">
        <v>60</v>
      </c>
      <c r="N45" s="94"/>
      <c r="O45" s="94">
        <v>15</v>
      </c>
      <c r="P45" s="31"/>
      <c r="Q45" s="74">
        <f t="shared" si="10"/>
        <v>389</v>
      </c>
      <c r="R45" s="34"/>
      <c r="S45" s="61">
        <v>30</v>
      </c>
      <c r="T45" s="33">
        <f t="shared" si="11"/>
        <v>419</v>
      </c>
      <c r="U45" s="35">
        <v>21</v>
      </c>
      <c r="V45" s="33">
        <v>35</v>
      </c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  <c r="GT45" s="36"/>
      <c r="GU45" s="36"/>
      <c r="GV45" s="36"/>
      <c r="GW45" s="36"/>
      <c r="GX45" s="36"/>
      <c r="GY45" s="36"/>
      <c r="GZ45" s="36"/>
      <c r="HA45" s="36"/>
      <c r="HB45" s="36"/>
      <c r="HC45" s="36"/>
      <c r="HD45" s="36"/>
      <c r="HE45" s="36"/>
      <c r="HF45" s="36"/>
      <c r="HG45" s="36"/>
      <c r="HH45" s="36"/>
      <c r="HI45" s="36"/>
      <c r="HJ45" s="36"/>
      <c r="HK45" s="36"/>
      <c r="HL45" s="36"/>
      <c r="HM45" s="36"/>
      <c r="HN45" s="36"/>
      <c r="HO45" s="36"/>
      <c r="HP45" s="36"/>
      <c r="HQ45" s="36"/>
      <c r="HR45" s="36"/>
      <c r="HS45" s="36"/>
      <c r="HT45" s="36"/>
      <c r="HU45" s="36"/>
      <c r="HV45" s="36"/>
      <c r="HW45" s="36"/>
      <c r="HX45" s="36"/>
      <c r="HY45" s="36"/>
      <c r="HZ45" s="36"/>
      <c r="IA45" s="36"/>
      <c r="IB45" s="36"/>
      <c r="IC45" s="36"/>
      <c r="ID45" s="36"/>
      <c r="IE45" s="36"/>
      <c r="IF45" s="36"/>
      <c r="IG45" s="36"/>
      <c r="IH45" s="36"/>
      <c r="II45" s="36"/>
      <c r="IJ45" s="36"/>
      <c r="IK45" s="36"/>
      <c r="IL45" s="36"/>
      <c r="IM45" s="36"/>
      <c r="IN45" s="36"/>
      <c r="IO45" s="36"/>
      <c r="IP45" s="36"/>
      <c r="IQ45" s="36"/>
      <c r="IR45" s="36"/>
      <c r="IS45" s="36"/>
      <c r="IT45" s="36"/>
      <c r="IU45" s="36"/>
      <c r="IV45" s="36"/>
      <c r="IW45" s="36"/>
      <c r="IX45" s="36"/>
      <c r="IY45" s="36"/>
    </row>
    <row r="46" spans="1:259" s="37" customFormat="1" ht="18.95" customHeight="1" x14ac:dyDescent="0.25">
      <c r="A46" s="27">
        <v>22</v>
      </c>
      <c r="B46" s="28" t="s">
        <v>53</v>
      </c>
      <c r="C46" s="38">
        <v>20</v>
      </c>
      <c r="D46" s="38">
        <v>30</v>
      </c>
      <c r="E46" s="38">
        <v>120</v>
      </c>
      <c r="F46" s="38">
        <v>19</v>
      </c>
      <c r="G46" s="38">
        <v>4</v>
      </c>
      <c r="H46" s="38"/>
      <c r="I46" s="38">
        <v>40</v>
      </c>
      <c r="J46" s="82">
        <v>10</v>
      </c>
      <c r="K46" s="32">
        <v>40</v>
      </c>
      <c r="L46" s="71">
        <v>40</v>
      </c>
      <c r="M46" s="94"/>
      <c r="N46" s="94"/>
      <c r="O46" s="94">
        <v>15</v>
      </c>
      <c r="P46" s="31">
        <v>50</v>
      </c>
      <c r="Q46" s="74">
        <f t="shared" si="10"/>
        <v>388</v>
      </c>
      <c r="R46" s="34"/>
      <c r="S46" s="61">
        <v>25</v>
      </c>
      <c r="T46" s="33">
        <f t="shared" si="11"/>
        <v>413</v>
      </c>
      <c r="U46" s="35">
        <v>22</v>
      </c>
      <c r="V46" s="33">
        <v>36</v>
      </c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6"/>
      <c r="HK46" s="36"/>
      <c r="HL46" s="36"/>
      <c r="HM46" s="36"/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6"/>
      <c r="HY46" s="36"/>
      <c r="HZ46" s="36"/>
      <c r="IA46" s="36"/>
      <c r="IB46" s="36"/>
      <c r="IC46" s="36"/>
      <c r="ID46" s="36"/>
      <c r="IE46" s="36"/>
      <c r="IF46" s="36"/>
      <c r="IG46" s="36"/>
      <c r="IH46" s="36"/>
      <c r="II46" s="36"/>
      <c r="IJ46" s="36"/>
      <c r="IK46" s="36"/>
      <c r="IL46" s="36"/>
      <c r="IM46" s="36"/>
      <c r="IN46" s="36"/>
      <c r="IO46" s="36"/>
      <c r="IP46" s="36"/>
      <c r="IQ46" s="36"/>
      <c r="IR46" s="36"/>
      <c r="IS46" s="36"/>
      <c r="IT46" s="36"/>
      <c r="IU46" s="36"/>
      <c r="IV46" s="36"/>
      <c r="IW46" s="36"/>
      <c r="IX46" s="36"/>
      <c r="IY46" s="36"/>
    </row>
    <row r="47" spans="1:259" s="37" customFormat="1" ht="18.95" customHeight="1" x14ac:dyDescent="0.25">
      <c r="A47" s="27">
        <v>23</v>
      </c>
      <c r="B47" s="28" t="s">
        <v>71</v>
      </c>
      <c r="C47" s="38">
        <v>0</v>
      </c>
      <c r="D47" s="38">
        <v>45</v>
      </c>
      <c r="E47" s="38">
        <v>115</v>
      </c>
      <c r="F47" s="38">
        <v>5</v>
      </c>
      <c r="G47" s="38">
        <v>14</v>
      </c>
      <c r="H47" s="38"/>
      <c r="I47" s="38">
        <v>30</v>
      </c>
      <c r="J47" s="82">
        <v>10</v>
      </c>
      <c r="K47" s="32">
        <v>40</v>
      </c>
      <c r="L47" s="71">
        <v>60</v>
      </c>
      <c r="M47" s="94">
        <v>60</v>
      </c>
      <c r="N47" s="94"/>
      <c r="O47" s="94"/>
      <c r="P47" s="31"/>
      <c r="Q47" s="74">
        <f t="shared" si="10"/>
        <v>379</v>
      </c>
      <c r="R47" s="34"/>
      <c r="S47" s="61">
        <v>25</v>
      </c>
      <c r="T47" s="33">
        <f t="shared" si="11"/>
        <v>404</v>
      </c>
      <c r="U47" s="35">
        <v>23</v>
      </c>
      <c r="V47" s="33">
        <v>37</v>
      </c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  <c r="GT47" s="36"/>
      <c r="GU47" s="36"/>
      <c r="GV47" s="36"/>
      <c r="GW47" s="36"/>
      <c r="GX47" s="36"/>
      <c r="GY47" s="36"/>
      <c r="GZ47" s="36"/>
      <c r="HA47" s="36"/>
      <c r="HB47" s="36"/>
      <c r="HC47" s="36"/>
      <c r="HD47" s="36"/>
      <c r="HE47" s="36"/>
      <c r="HF47" s="36"/>
      <c r="HG47" s="36"/>
      <c r="HH47" s="36"/>
      <c r="HI47" s="36"/>
      <c r="HJ47" s="36"/>
      <c r="HK47" s="36"/>
      <c r="HL47" s="36"/>
      <c r="HM47" s="36"/>
      <c r="HN47" s="36"/>
      <c r="HO47" s="36"/>
      <c r="HP47" s="36"/>
      <c r="HQ47" s="36"/>
      <c r="HR47" s="36"/>
      <c r="HS47" s="36"/>
      <c r="HT47" s="36"/>
      <c r="HU47" s="36"/>
      <c r="HV47" s="36"/>
      <c r="HW47" s="36"/>
      <c r="HX47" s="36"/>
      <c r="HY47" s="36"/>
      <c r="HZ47" s="36"/>
      <c r="IA47" s="36"/>
      <c r="IB47" s="36"/>
      <c r="IC47" s="36"/>
      <c r="ID47" s="36"/>
      <c r="IE47" s="36"/>
      <c r="IF47" s="36"/>
      <c r="IG47" s="36"/>
      <c r="IH47" s="36"/>
      <c r="II47" s="36"/>
      <c r="IJ47" s="36"/>
      <c r="IK47" s="36"/>
      <c r="IL47" s="36"/>
      <c r="IM47" s="36"/>
      <c r="IN47" s="36"/>
      <c r="IO47" s="36"/>
      <c r="IP47" s="36"/>
      <c r="IQ47" s="36"/>
      <c r="IR47" s="36"/>
      <c r="IS47" s="36"/>
      <c r="IT47" s="36"/>
      <c r="IU47" s="36"/>
      <c r="IV47" s="36"/>
      <c r="IW47" s="36"/>
      <c r="IX47" s="36"/>
      <c r="IY47" s="36"/>
    </row>
    <row r="48" spans="1:259" s="37" customFormat="1" ht="37.5" x14ac:dyDescent="0.25">
      <c r="A48" s="27">
        <v>24</v>
      </c>
      <c r="B48" s="28" t="s">
        <v>70</v>
      </c>
      <c r="C48" s="38">
        <v>0</v>
      </c>
      <c r="D48" s="38"/>
      <c r="E48" s="38">
        <v>135</v>
      </c>
      <c r="F48" s="38">
        <v>10</v>
      </c>
      <c r="G48" s="38">
        <v>0</v>
      </c>
      <c r="H48" s="38"/>
      <c r="I48" s="38">
        <v>25</v>
      </c>
      <c r="J48" s="82">
        <v>10</v>
      </c>
      <c r="K48" s="32">
        <v>40</v>
      </c>
      <c r="L48" s="71">
        <v>60</v>
      </c>
      <c r="M48" s="94">
        <v>35</v>
      </c>
      <c r="N48" s="94"/>
      <c r="O48" s="94">
        <v>15</v>
      </c>
      <c r="P48" s="31">
        <v>50</v>
      </c>
      <c r="Q48" s="74">
        <f t="shared" si="10"/>
        <v>380</v>
      </c>
      <c r="R48" s="42"/>
      <c r="S48" s="56"/>
      <c r="T48" s="33">
        <f t="shared" si="11"/>
        <v>380</v>
      </c>
      <c r="U48" s="33">
        <v>24</v>
      </c>
      <c r="V48" s="33">
        <v>39</v>
      </c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  <c r="IP48" s="36"/>
      <c r="IQ48" s="36"/>
      <c r="IR48" s="36"/>
      <c r="IS48" s="36"/>
      <c r="IT48" s="36"/>
      <c r="IU48" s="36"/>
      <c r="IV48" s="36"/>
      <c r="IW48" s="36"/>
      <c r="IX48" s="36"/>
      <c r="IY48" s="36"/>
    </row>
    <row r="49" spans="1:259" s="37" customFormat="1" ht="18.95" customHeight="1" x14ac:dyDescent="0.25">
      <c r="A49" s="27">
        <v>25</v>
      </c>
      <c r="B49" s="28" t="s">
        <v>59</v>
      </c>
      <c r="C49" s="38">
        <v>20</v>
      </c>
      <c r="D49" s="38"/>
      <c r="E49" s="38">
        <v>130</v>
      </c>
      <c r="F49" s="38">
        <v>3</v>
      </c>
      <c r="G49" s="38">
        <v>0</v>
      </c>
      <c r="H49" s="38"/>
      <c r="I49" s="38">
        <v>25</v>
      </c>
      <c r="J49" s="82">
        <v>10</v>
      </c>
      <c r="K49" s="32">
        <v>40</v>
      </c>
      <c r="L49" s="71">
        <v>20</v>
      </c>
      <c r="M49" s="94">
        <v>60</v>
      </c>
      <c r="N49" s="94"/>
      <c r="O49" s="94">
        <v>15</v>
      </c>
      <c r="P49" s="31"/>
      <c r="Q49" s="74">
        <f t="shared" si="10"/>
        <v>323</v>
      </c>
      <c r="R49" s="34"/>
      <c r="S49" s="61">
        <v>30</v>
      </c>
      <c r="T49" s="33">
        <f t="shared" si="11"/>
        <v>353</v>
      </c>
      <c r="U49" s="35">
        <v>25</v>
      </c>
      <c r="V49" s="33">
        <v>40</v>
      </c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  <c r="II49" s="36"/>
      <c r="IJ49" s="36"/>
      <c r="IK49" s="36"/>
      <c r="IL49" s="36"/>
      <c r="IM49" s="36"/>
      <c r="IN49" s="36"/>
      <c r="IO49" s="36"/>
      <c r="IP49" s="36"/>
      <c r="IQ49" s="36"/>
      <c r="IR49" s="36"/>
      <c r="IS49" s="36"/>
      <c r="IT49" s="36"/>
      <c r="IU49" s="36"/>
      <c r="IV49" s="36"/>
      <c r="IW49" s="36"/>
      <c r="IX49" s="36"/>
      <c r="IY49" s="36"/>
    </row>
    <row r="50" spans="1:259" s="37" customFormat="1" ht="18.95" customHeight="1" x14ac:dyDescent="0.25">
      <c r="A50" s="27">
        <v>26</v>
      </c>
      <c r="B50" s="28" t="s">
        <v>49</v>
      </c>
      <c r="C50" s="38">
        <v>20</v>
      </c>
      <c r="D50" s="38"/>
      <c r="E50" s="38">
        <v>85</v>
      </c>
      <c r="F50" s="38">
        <v>3</v>
      </c>
      <c r="G50" s="38">
        <v>8</v>
      </c>
      <c r="H50" s="38"/>
      <c r="I50" s="38">
        <v>30</v>
      </c>
      <c r="J50" s="82">
        <v>0</v>
      </c>
      <c r="K50" s="32"/>
      <c r="L50" s="71">
        <v>60</v>
      </c>
      <c r="M50" s="94">
        <v>60</v>
      </c>
      <c r="N50" s="94"/>
      <c r="O50" s="94">
        <v>15</v>
      </c>
      <c r="P50" s="31"/>
      <c r="Q50" s="74">
        <f t="shared" si="4"/>
        <v>281</v>
      </c>
      <c r="R50" s="34"/>
      <c r="S50" s="61">
        <v>35</v>
      </c>
      <c r="T50" s="33">
        <f t="shared" ref="T50" si="12">Q50+R50+S50</f>
        <v>316</v>
      </c>
      <c r="U50" s="35">
        <v>26</v>
      </c>
      <c r="V50" s="33">
        <v>41</v>
      </c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  <c r="II50" s="36"/>
      <c r="IJ50" s="36"/>
      <c r="IK50" s="36"/>
      <c r="IL50" s="36"/>
      <c r="IM50" s="36"/>
      <c r="IN50" s="36"/>
      <c r="IO50" s="36"/>
      <c r="IP50" s="36"/>
      <c r="IQ50" s="36"/>
      <c r="IR50" s="36"/>
      <c r="IS50" s="36"/>
      <c r="IT50" s="36"/>
      <c r="IU50" s="36"/>
      <c r="IV50" s="36"/>
      <c r="IW50" s="36"/>
      <c r="IX50" s="36"/>
      <c r="IY50" s="36"/>
    </row>
    <row r="51" spans="1:259" s="37" customFormat="1" ht="18.75" customHeight="1" x14ac:dyDescent="0.25">
      <c r="A51" s="27">
        <v>27</v>
      </c>
      <c r="B51" s="28" t="s">
        <v>68</v>
      </c>
      <c r="C51" s="38">
        <v>20</v>
      </c>
      <c r="D51" s="38">
        <v>105</v>
      </c>
      <c r="E51" s="38">
        <v>55</v>
      </c>
      <c r="F51" s="38">
        <v>1</v>
      </c>
      <c r="G51" s="38">
        <v>10</v>
      </c>
      <c r="H51" s="38"/>
      <c r="I51" s="38">
        <v>5</v>
      </c>
      <c r="J51" s="82">
        <v>0</v>
      </c>
      <c r="K51" s="32">
        <v>40</v>
      </c>
      <c r="L51" s="71">
        <v>0</v>
      </c>
      <c r="M51" s="94">
        <v>15</v>
      </c>
      <c r="N51" s="94"/>
      <c r="O51" s="94">
        <v>15</v>
      </c>
      <c r="P51" s="31"/>
      <c r="Q51" s="74">
        <f>SUM(C51:P51)</f>
        <v>266</v>
      </c>
      <c r="R51" s="34"/>
      <c r="S51" s="61">
        <v>35</v>
      </c>
      <c r="T51" s="33">
        <f>Q51+R51+S51</f>
        <v>301</v>
      </c>
      <c r="U51" s="35">
        <v>27</v>
      </c>
      <c r="V51" s="33">
        <v>44</v>
      </c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  <c r="IV51" s="36"/>
      <c r="IW51" s="36"/>
      <c r="IX51" s="36"/>
      <c r="IY51" s="36"/>
    </row>
    <row r="52" spans="1:259" s="37" customFormat="1" ht="18.75" customHeight="1" x14ac:dyDescent="0.25">
      <c r="A52" s="27">
        <v>28</v>
      </c>
      <c r="B52" s="28" t="s">
        <v>63</v>
      </c>
      <c r="C52" s="38">
        <v>0</v>
      </c>
      <c r="D52" s="38">
        <v>60</v>
      </c>
      <c r="E52" s="38">
        <v>110</v>
      </c>
      <c r="F52" s="38">
        <v>4</v>
      </c>
      <c r="G52" s="38">
        <v>0</v>
      </c>
      <c r="H52" s="38"/>
      <c r="I52" s="38">
        <v>15</v>
      </c>
      <c r="J52" s="82">
        <v>10</v>
      </c>
      <c r="K52" s="32">
        <v>40</v>
      </c>
      <c r="L52" s="71">
        <v>0</v>
      </c>
      <c r="M52" s="94">
        <v>15</v>
      </c>
      <c r="N52" s="94"/>
      <c r="O52" s="94">
        <v>15</v>
      </c>
      <c r="P52" s="31"/>
      <c r="Q52" s="74">
        <f t="shared" si="4"/>
        <v>269</v>
      </c>
      <c r="R52" s="34"/>
      <c r="S52" s="61">
        <v>25</v>
      </c>
      <c r="T52" s="33">
        <f t="shared" ref="T52:T60" si="13">Q52+R52+S52</f>
        <v>294</v>
      </c>
      <c r="U52" s="35">
        <v>28</v>
      </c>
      <c r="V52" s="33">
        <v>45</v>
      </c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  <c r="II52" s="36"/>
      <c r="IJ52" s="36"/>
      <c r="IK52" s="36"/>
      <c r="IL52" s="36"/>
      <c r="IM52" s="36"/>
      <c r="IN52" s="36"/>
      <c r="IO52" s="36"/>
      <c r="IP52" s="36"/>
      <c r="IQ52" s="36"/>
      <c r="IR52" s="36"/>
      <c r="IS52" s="36"/>
      <c r="IT52" s="36"/>
      <c r="IU52" s="36"/>
      <c r="IV52" s="36"/>
      <c r="IW52" s="36"/>
      <c r="IX52" s="36"/>
      <c r="IY52" s="36"/>
    </row>
    <row r="53" spans="1:259" s="37" customFormat="1" ht="18.95" customHeight="1" x14ac:dyDescent="0.25">
      <c r="A53" s="27">
        <v>29</v>
      </c>
      <c r="B53" s="28" t="s">
        <v>54</v>
      </c>
      <c r="C53" s="38">
        <v>20</v>
      </c>
      <c r="D53" s="38">
        <v>30</v>
      </c>
      <c r="E53" s="38">
        <v>45</v>
      </c>
      <c r="F53" s="38">
        <v>1</v>
      </c>
      <c r="G53" s="38">
        <v>0</v>
      </c>
      <c r="H53" s="38"/>
      <c r="I53" s="38">
        <v>50</v>
      </c>
      <c r="J53" s="82">
        <v>10</v>
      </c>
      <c r="K53" s="32">
        <v>40</v>
      </c>
      <c r="L53" s="71">
        <v>0</v>
      </c>
      <c r="M53" s="94">
        <v>35</v>
      </c>
      <c r="N53" s="94"/>
      <c r="O53" s="94">
        <v>15</v>
      </c>
      <c r="P53" s="31"/>
      <c r="Q53" s="74">
        <f t="shared" si="4"/>
        <v>246</v>
      </c>
      <c r="R53" s="34"/>
      <c r="S53" s="61">
        <v>25</v>
      </c>
      <c r="T53" s="33">
        <f t="shared" si="13"/>
        <v>271</v>
      </c>
      <c r="U53" s="35">
        <v>29</v>
      </c>
      <c r="V53" s="33">
        <v>46</v>
      </c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  <c r="II53" s="36"/>
      <c r="IJ53" s="36"/>
      <c r="IK53" s="36"/>
      <c r="IL53" s="36"/>
      <c r="IM53" s="36"/>
      <c r="IN53" s="36"/>
      <c r="IO53" s="36"/>
      <c r="IP53" s="36"/>
      <c r="IQ53" s="36"/>
      <c r="IR53" s="36"/>
      <c r="IS53" s="36"/>
      <c r="IT53" s="36"/>
      <c r="IU53" s="36"/>
      <c r="IV53" s="36"/>
      <c r="IW53" s="36"/>
      <c r="IX53" s="36"/>
      <c r="IY53" s="36"/>
    </row>
    <row r="54" spans="1:259" s="37" customFormat="1" ht="18.95" customHeight="1" x14ac:dyDescent="0.25">
      <c r="A54" s="27">
        <v>30</v>
      </c>
      <c r="B54" s="28" t="s">
        <v>45</v>
      </c>
      <c r="C54" s="38">
        <v>20</v>
      </c>
      <c r="D54" s="38">
        <v>30</v>
      </c>
      <c r="E54" s="38">
        <v>80</v>
      </c>
      <c r="F54" s="38">
        <v>5</v>
      </c>
      <c r="G54" s="38">
        <v>0</v>
      </c>
      <c r="H54" s="38">
        <v>30</v>
      </c>
      <c r="I54" s="38">
        <v>30</v>
      </c>
      <c r="J54" s="82">
        <v>10</v>
      </c>
      <c r="K54" s="32">
        <v>40</v>
      </c>
      <c r="L54" s="71">
        <v>0</v>
      </c>
      <c r="M54" s="94">
        <v>15</v>
      </c>
      <c r="N54" s="94"/>
      <c r="O54" s="94"/>
      <c r="P54" s="31"/>
      <c r="Q54" s="74">
        <f>SUM(C54:P54)</f>
        <v>260</v>
      </c>
      <c r="R54" s="34"/>
      <c r="S54" s="61"/>
      <c r="T54" s="33">
        <f>Q54+R54+S54</f>
        <v>260</v>
      </c>
      <c r="U54" s="35">
        <v>30</v>
      </c>
      <c r="V54" s="33">
        <v>47</v>
      </c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  <c r="II54" s="36"/>
      <c r="IJ54" s="36"/>
      <c r="IK54" s="36"/>
      <c r="IL54" s="36"/>
      <c r="IM54" s="36"/>
      <c r="IN54" s="36"/>
      <c r="IO54" s="36"/>
      <c r="IP54" s="36"/>
      <c r="IQ54" s="36"/>
      <c r="IR54" s="36"/>
      <c r="IS54" s="36"/>
      <c r="IT54" s="36"/>
      <c r="IU54" s="36"/>
      <c r="IV54" s="36"/>
      <c r="IW54" s="36"/>
      <c r="IX54" s="36"/>
      <c r="IY54" s="36"/>
    </row>
    <row r="55" spans="1:259" s="37" customFormat="1" ht="18.95" customHeight="1" x14ac:dyDescent="0.25">
      <c r="A55" s="27">
        <v>31</v>
      </c>
      <c r="B55" s="28" t="s">
        <v>73</v>
      </c>
      <c r="C55" s="38">
        <v>20</v>
      </c>
      <c r="D55" s="38">
        <v>15</v>
      </c>
      <c r="E55" s="38">
        <v>115</v>
      </c>
      <c r="F55" s="38">
        <v>8</v>
      </c>
      <c r="G55" s="38">
        <v>10</v>
      </c>
      <c r="H55" s="38"/>
      <c r="I55" s="38">
        <v>25</v>
      </c>
      <c r="J55" s="82">
        <v>0</v>
      </c>
      <c r="K55" s="32">
        <v>40</v>
      </c>
      <c r="L55" s="71">
        <v>0</v>
      </c>
      <c r="M55" s="94"/>
      <c r="N55" s="94"/>
      <c r="O55" s="94">
        <v>15</v>
      </c>
      <c r="P55" s="31"/>
      <c r="Q55" s="74">
        <f>SUM(C55:P55)</f>
        <v>248</v>
      </c>
      <c r="R55" s="34"/>
      <c r="S55" s="61"/>
      <c r="T55" s="33">
        <f>Q55+R55+S55</f>
        <v>248</v>
      </c>
      <c r="U55" s="35">
        <v>31</v>
      </c>
      <c r="V55" s="33">
        <v>48</v>
      </c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  <c r="II55" s="36"/>
      <c r="IJ55" s="36"/>
      <c r="IK55" s="36"/>
      <c r="IL55" s="36"/>
      <c r="IM55" s="36"/>
      <c r="IN55" s="36"/>
      <c r="IO55" s="36"/>
      <c r="IP55" s="36"/>
      <c r="IQ55" s="36"/>
      <c r="IR55" s="36"/>
      <c r="IS55" s="36"/>
      <c r="IT55" s="36"/>
      <c r="IU55" s="36"/>
      <c r="IV55" s="36"/>
      <c r="IW55" s="36"/>
      <c r="IX55" s="36"/>
      <c r="IY55" s="36"/>
    </row>
    <row r="56" spans="1:259" s="37" customFormat="1" ht="18.95" customHeight="1" x14ac:dyDescent="0.25">
      <c r="A56" s="27">
        <v>32</v>
      </c>
      <c r="B56" s="28" t="s">
        <v>74</v>
      </c>
      <c r="C56" s="38">
        <v>0</v>
      </c>
      <c r="D56" s="38"/>
      <c r="E56" s="38">
        <v>145</v>
      </c>
      <c r="F56" s="38">
        <v>5</v>
      </c>
      <c r="G56" s="38">
        <v>2</v>
      </c>
      <c r="H56" s="38"/>
      <c r="I56" s="38">
        <v>15</v>
      </c>
      <c r="J56" s="82">
        <v>0</v>
      </c>
      <c r="K56" s="32">
        <v>40</v>
      </c>
      <c r="L56" s="71">
        <v>20</v>
      </c>
      <c r="M56" s="94">
        <v>0</v>
      </c>
      <c r="N56" s="94"/>
      <c r="O56" s="94">
        <v>15</v>
      </c>
      <c r="P56" s="31"/>
      <c r="Q56" s="74">
        <f>SUM(C56:P56)</f>
        <v>242</v>
      </c>
      <c r="R56" s="34"/>
      <c r="S56" s="61"/>
      <c r="T56" s="33">
        <f>Q56+R56+S56</f>
        <v>242</v>
      </c>
      <c r="U56" s="35">
        <v>32</v>
      </c>
      <c r="V56" s="33">
        <v>49</v>
      </c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36"/>
      <c r="IQ56" s="36"/>
      <c r="IR56" s="36"/>
      <c r="IS56" s="36"/>
      <c r="IT56" s="36"/>
      <c r="IU56" s="36"/>
      <c r="IV56" s="36"/>
      <c r="IW56" s="36"/>
      <c r="IX56" s="36"/>
      <c r="IY56" s="36"/>
    </row>
    <row r="57" spans="1:259" s="37" customFormat="1" ht="18.75" customHeight="1" x14ac:dyDescent="0.25">
      <c r="A57" s="27">
        <v>33</v>
      </c>
      <c r="B57" s="28" t="s">
        <v>75</v>
      </c>
      <c r="C57" s="38">
        <v>20</v>
      </c>
      <c r="D57" s="38">
        <v>15</v>
      </c>
      <c r="E57" s="38">
        <v>80</v>
      </c>
      <c r="F57" s="38">
        <v>10</v>
      </c>
      <c r="G57" s="38">
        <v>2</v>
      </c>
      <c r="H57" s="38"/>
      <c r="I57" s="38">
        <v>45</v>
      </c>
      <c r="J57" s="82">
        <v>10</v>
      </c>
      <c r="K57" s="32">
        <v>40</v>
      </c>
      <c r="L57" s="71">
        <v>0</v>
      </c>
      <c r="M57" s="94">
        <v>15</v>
      </c>
      <c r="N57" s="94"/>
      <c r="O57" s="94"/>
      <c r="P57" s="31"/>
      <c r="Q57" s="74">
        <f>SUM(C57:P57)</f>
        <v>237</v>
      </c>
      <c r="R57" s="34"/>
      <c r="S57" s="61"/>
      <c r="T57" s="33">
        <f>Q57+R57+S57</f>
        <v>237</v>
      </c>
      <c r="U57" s="35">
        <v>33</v>
      </c>
      <c r="V57" s="33">
        <v>50</v>
      </c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  <c r="II57" s="36"/>
      <c r="IJ57" s="36"/>
      <c r="IK57" s="36"/>
      <c r="IL57" s="36"/>
      <c r="IM57" s="36"/>
      <c r="IN57" s="36"/>
      <c r="IO57" s="36"/>
      <c r="IP57" s="36"/>
      <c r="IQ57" s="36"/>
      <c r="IR57" s="36"/>
      <c r="IS57" s="36"/>
      <c r="IT57" s="36"/>
      <c r="IU57" s="36"/>
      <c r="IV57" s="36"/>
      <c r="IW57" s="36"/>
      <c r="IX57" s="36"/>
      <c r="IY57" s="36"/>
    </row>
    <row r="58" spans="1:259" s="37" customFormat="1" ht="18.95" customHeight="1" x14ac:dyDescent="0.25">
      <c r="A58" s="27">
        <v>34</v>
      </c>
      <c r="B58" s="48" t="s">
        <v>56</v>
      </c>
      <c r="C58" s="40">
        <v>20</v>
      </c>
      <c r="D58" s="40">
        <v>60</v>
      </c>
      <c r="E58" s="40">
        <v>30</v>
      </c>
      <c r="F58" s="40">
        <v>1</v>
      </c>
      <c r="G58" s="40">
        <v>0</v>
      </c>
      <c r="H58" s="40"/>
      <c r="I58" s="38">
        <v>5</v>
      </c>
      <c r="J58" s="82">
        <v>0</v>
      </c>
      <c r="K58" s="32"/>
      <c r="L58" s="71">
        <v>20</v>
      </c>
      <c r="M58" s="94">
        <v>35</v>
      </c>
      <c r="N58" s="94"/>
      <c r="O58" s="94">
        <v>15</v>
      </c>
      <c r="P58" s="31"/>
      <c r="Q58" s="74">
        <f t="shared" si="4"/>
        <v>186</v>
      </c>
      <c r="R58" s="34"/>
      <c r="S58" s="61">
        <v>25</v>
      </c>
      <c r="T58" s="33">
        <f t="shared" si="13"/>
        <v>211</v>
      </c>
      <c r="U58" s="35">
        <v>34</v>
      </c>
      <c r="V58" s="33">
        <v>51</v>
      </c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  <c r="GV58" s="36"/>
      <c r="GW58" s="36"/>
      <c r="GX58" s="36"/>
      <c r="GY58" s="36"/>
      <c r="GZ58" s="36"/>
      <c r="HA58" s="36"/>
      <c r="HB58" s="36"/>
      <c r="HC58" s="36"/>
      <c r="HD58" s="36"/>
      <c r="HE58" s="36"/>
      <c r="HF58" s="36"/>
      <c r="HG58" s="36"/>
      <c r="HH58" s="36"/>
      <c r="HI58" s="36"/>
      <c r="HJ58" s="36"/>
      <c r="HK58" s="36"/>
      <c r="HL58" s="36"/>
      <c r="HM58" s="36"/>
      <c r="HN58" s="36"/>
      <c r="HO58" s="36"/>
      <c r="HP58" s="36"/>
      <c r="HQ58" s="36"/>
      <c r="HR58" s="36"/>
      <c r="HS58" s="36"/>
      <c r="HT58" s="36"/>
      <c r="HU58" s="36"/>
      <c r="HV58" s="36"/>
      <c r="HW58" s="36"/>
      <c r="HX58" s="36"/>
      <c r="HY58" s="36"/>
      <c r="HZ58" s="36"/>
      <c r="IA58" s="36"/>
      <c r="IB58" s="36"/>
      <c r="IC58" s="36"/>
      <c r="ID58" s="36"/>
      <c r="IE58" s="36"/>
      <c r="IF58" s="36"/>
      <c r="IG58" s="36"/>
      <c r="IH58" s="36"/>
      <c r="II58" s="36"/>
      <c r="IJ58" s="36"/>
      <c r="IK58" s="36"/>
      <c r="IL58" s="36"/>
      <c r="IM58" s="36"/>
      <c r="IN58" s="36"/>
      <c r="IO58" s="36"/>
      <c r="IP58" s="36"/>
      <c r="IQ58" s="36"/>
      <c r="IR58" s="36"/>
      <c r="IS58" s="36"/>
      <c r="IT58" s="36"/>
      <c r="IU58" s="36"/>
      <c r="IV58" s="36"/>
      <c r="IW58" s="36"/>
      <c r="IX58" s="36"/>
      <c r="IY58" s="36"/>
    </row>
    <row r="59" spans="1:259" s="37" customFormat="1" ht="18.95" customHeight="1" x14ac:dyDescent="0.25">
      <c r="A59" s="27">
        <v>35</v>
      </c>
      <c r="B59" s="28" t="s">
        <v>55</v>
      </c>
      <c r="C59" s="38">
        <v>0</v>
      </c>
      <c r="D59" s="38">
        <v>15</v>
      </c>
      <c r="E59" s="38">
        <v>45</v>
      </c>
      <c r="F59" s="38">
        <v>3</v>
      </c>
      <c r="G59" s="38">
        <v>0</v>
      </c>
      <c r="H59" s="38"/>
      <c r="I59" s="38">
        <v>25</v>
      </c>
      <c r="J59" s="82">
        <v>10</v>
      </c>
      <c r="K59" s="32">
        <v>40</v>
      </c>
      <c r="L59" s="71">
        <v>20</v>
      </c>
      <c r="M59" s="94">
        <v>35</v>
      </c>
      <c r="N59" s="94"/>
      <c r="O59" s="94">
        <v>15</v>
      </c>
      <c r="P59" s="31"/>
      <c r="Q59" s="74">
        <f>SUM(C59:P59)</f>
        <v>208</v>
      </c>
      <c r="R59" s="42"/>
      <c r="S59" s="56"/>
      <c r="T59" s="33">
        <f>Q59+R59+S59</f>
        <v>208</v>
      </c>
      <c r="U59" s="35">
        <v>35</v>
      </c>
      <c r="V59" s="33">
        <v>52</v>
      </c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  <c r="GP59" s="36"/>
      <c r="GQ59" s="36"/>
      <c r="GR59" s="36"/>
      <c r="GS59" s="36"/>
      <c r="GT59" s="36"/>
      <c r="GU59" s="36"/>
      <c r="GV59" s="36"/>
      <c r="GW59" s="36"/>
      <c r="GX59" s="36"/>
      <c r="GY59" s="36"/>
      <c r="GZ59" s="36"/>
      <c r="HA59" s="36"/>
      <c r="HB59" s="36"/>
      <c r="HC59" s="36"/>
      <c r="HD59" s="36"/>
      <c r="HE59" s="36"/>
      <c r="HF59" s="36"/>
      <c r="HG59" s="36"/>
      <c r="HH59" s="36"/>
      <c r="HI59" s="36"/>
      <c r="HJ59" s="36"/>
      <c r="HK59" s="36"/>
      <c r="HL59" s="36"/>
      <c r="HM59" s="36"/>
      <c r="HN59" s="36"/>
      <c r="HO59" s="36"/>
      <c r="HP59" s="36"/>
      <c r="HQ59" s="36"/>
      <c r="HR59" s="36"/>
      <c r="HS59" s="36"/>
      <c r="HT59" s="36"/>
      <c r="HU59" s="36"/>
      <c r="HV59" s="36"/>
      <c r="HW59" s="36"/>
      <c r="HX59" s="36"/>
      <c r="HY59" s="36"/>
      <c r="HZ59" s="36"/>
      <c r="IA59" s="36"/>
      <c r="IB59" s="36"/>
      <c r="IC59" s="36"/>
      <c r="ID59" s="36"/>
      <c r="IE59" s="36"/>
      <c r="IF59" s="36"/>
      <c r="IG59" s="36"/>
      <c r="IH59" s="36"/>
      <c r="II59" s="36"/>
      <c r="IJ59" s="36"/>
      <c r="IK59" s="36"/>
      <c r="IL59" s="36"/>
      <c r="IM59" s="36"/>
      <c r="IN59" s="36"/>
      <c r="IO59" s="36"/>
      <c r="IP59" s="36"/>
      <c r="IQ59" s="36"/>
      <c r="IR59" s="36"/>
      <c r="IS59" s="36"/>
      <c r="IT59" s="36"/>
      <c r="IU59" s="36"/>
      <c r="IV59" s="36"/>
      <c r="IW59" s="36"/>
      <c r="IX59" s="36"/>
      <c r="IY59" s="36"/>
    </row>
    <row r="60" spans="1:259" s="37" customFormat="1" ht="18.95" customHeight="1" x14ac:dyDescent="0.25">
      <c r="A60" s="27">
        <v>36</v>
      </c>
      <c r="B60" s="28" t="s">
        <v>44</v>
      </c>
      <c r="C60" s="38">
        <v>20</v>
      </c>
      <c r="D60" s="38"/>
      <c r="E60" s="38">
        <v>25</v>
      </c>
      <c r="F60" s="38">
        <v>1</v>
      </c>
      <c r="G60" s="38">
        <v>0</v>
      </c>
      <c r="H60" s="38"/>
      <c r="I60" s="38">
        <v>15</v>
      </c>
      <c r="J60" s="82">
        <v>10</v>
      </c>
      <c r="K60" s="32">
        <v>40</v>
      </c>
      <c r="L60" s="71">
        <v>20</v>
      </c>
      <c r="M60" s="94">
        <v>35</v>
      </c>
      <c r="N60" s="94"/>
      <c r="O60" s="94">
        <v>15</v>
      </c>
      <c r="P60" s="31"/>
      <c r="Q60" s="74">
        <f t="shared" si="4"/>
        <v>181</v>
      </c>
      <c r="R60" s="34"/>
      <c r="S60" s="61">
        <v>25</v>
      </c>
      <c r="T60" s="33">
        <f t="shared" si="13"/>
        <v>206</v>
      </c>
      <c r="U60" s="35">
        <v>36</v>
      </c>
      <c r="V60" s="33">
        <v>53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6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6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36"/>
      <c r="IN60" s="36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</row>
    <row r="61" spans="1:259" s="37" customFormat="1" ht="18.95" customHeight="1" x14ac:dyDescent="0.25">
      <c r="A61" s="27">
        <v>37</v>
      </c>
      <c r="B61" s="28" t="s">
        <v>46</v>
      </c>
      <c r="C61" s="38">
        <v>20</v>
      </c>
      <c r="D61" s="38">
        <v>15</v>
      </c>
      <c r="E61" s="38">
        <v>55</v>
      </c>
      <c r="F61" s="38">
        <v>6</v>
      </c>
      <c r="G61" s="38">
        <v>0</v>
      </c>
      <c r="H61" s="38">
        <v>30</v>
      </c>
      <c r="I61" s="38">
        <v>30</v>
      </c>
      <c r="J61" s="82">
        <v>10</v>
      </c>
      <c r="K61" s="126"/>
      <c r="L61" s="76">
        <v>0</v>
      </c>
      <c r="M61" s="94">
        <v>35</v>
      </c>
      <c r="N61" s="94"/>
      <c r="O61" s="94"/>
      <c r="P61" s="31"/>
      <c r="Q61" s="74">
        <f t="shared" si="4"/>
        <v>201</v>
      </c>
      <c r="R61" s="34"/>
      <c r="S61" s="61"/>
      <c r="T61" s="33">
        <f>Q61+R61+S61</f>
        <v>201</v>
      </c>
      <c r="U61" s="35">
        <v>37</v>
      </c>
      <c r="V61" s="33">
        <v>54</v>
      </c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  <c r="GZ61" s="36"/>
      <c r="HA61" s="36"/>
      <c r="HB61" s="36"/>
      <c r="HC61" s="36"/>
      <c r="HD61" s="36"/>
      <c r="HE61" s="36"/>
      <c r="HF61" s="36"/>
      <c r="HG61" s="36"/>
      <c r="HH61" s="36"/>
      <c r="HI61" s="36"/>
      <c r="HJ61" s="36"/>
      <c r="HK61" s="36"/>
      <c r="HL61" s="36"/>
      <c r="HM61" s="36"/>
      <c r="HN61" s="36"/>
      <c r="HO61" s="36"/>
      <c r="HP61" s="36"/>
      <c r="HQ61" s="36"/>
      <c r="HR61" s="36"/>
      <c r="HS61" s="36"/>
      <c r="HT61" s="36"/>
      <c r="HU61" s="36"/>
      <c r="HV61" s="36"/>
      <c r="HW61" s="36"/>
      <c r="HX61" s="36"/>
      <c r="HY61" s="36"/>
      <c r="HZ61" s="36"/>
      <c r="IA61" s="36"/>
      <c r="IB61" s="36"/>
      <c r="IC61" s="36"/>
      <c r="ID61" s="36"/>
      <c r="IE61" s="36"/>
      <c r="IF61" s="36"/>
      <c r="IG61" s="36"/>
      <c r="IH61" s="36"/>
      <c r="II61" s="36"/>
      <c r="IJ61" s="36"/>
      <c r="IK61" s="36"/>
      <c r="IL61" s="36"/>
      <c r="IM61" s="36"/>
      <c r="IN61" s="36"/>
      <c r="IO61" s="36"/>
      <c r="IP61" s="36"/>
      <c r="IQ61" s="36"/>
      <c r="IR61" s="36"/>
      <c r="IS61" s="36"/>
      <c r="IT61" s="36"/>
      <c r="IU61" s="36"/>
      <c r="IV61" s="36"/>
      <c r="IW61" s="36"/>
      <c r="IX61" s="36"/>
      <c r="IY61" s="36"/>
    </row>
    <row r="62" spans="1:259" s="37" customFormat="1" ht="18.95" customHeight="1" x14ac:dyDescent="0.25">
      <c r="A62" s="27">
        <v>38</v>
      </c>
      <c r="B62" s="28" t="s">
        <v>52</v>
      </c>
      <c r="C62" s="38">
        <v>20</v>
      </c>
      <c r="D62" s="38">
        <v>45</v>
      </c>
      <c r="E62" s="38">
        <v>20</v>
      </c>
      <c r="F62" s="38">
        <v>0</v>
      </c>
      <c r="G62" s="38">
        <v>0</v>
      </c>
      <c r="H62" s="38"/>
      <c r="I62" s="38">
        <v>20</v>
      </c>
      <c r="J62" s="88">
        <v>0</v>
      </c>
      <c r="K62" s="31">
        <v>40</v>
      </c>
      <c r="L62" s="72">
        <v>0</v>
      </c>
      <c r="M62" s="94">
        <v>35</v>
      </c>
      <c r="N62" s="94"/>
      <c r="O62" s="94">
        <v>15</v>
      </c>
      <c r="P62" s="31"/>
      <c r="Q62" s="74">
        <f>SUM(C62:P62)</f>
        <v>195</v>
      </c>
      <c r="R62" s="34"/>
      <c r="S62" s="61"/>
      <c r="T62" s="33">
        <f>Q62+R62+S62</f>
        <v>195</v>
      </c>
      <c r="U62" s="35">
        <v>38</v>
      </c>
      <c r="V62" s="33">
        <v>55</v>
      </c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  <c r="GK62" s="36"/>
      <c r="GL62" s="36"/>
      <c r="GM62" s="36"/>
      <c r="GN62" s="36"/>
      <c r="GO62" s="36"/>
      <c r="GP62" s="36"/>
      <c r="GQ62" s="36"/>
      <c r="GR62" s="36"/>
      <c r="GS62" s="36"/>
      <c r="GT62" s="36"/>
      <c r="GU62" s="36"/>
      <c r="GV62" s="36"/>
      <c r="GW62" s="36"/>
      <c r="GX62" s="36"/>
      <c r="GY62" s="36"/>
      <c r="GZ62" s="36"/>
      <c r="HA62" s="36"/>
      <c r="HB62" s="36"/>
      <c r="HC62" s="36"/>
      <c r="HD62" s="36"/>
      <c r="HE62" s="36"/>
      <c r="HF62" s="36"/>
      <c r="HG62" s="36"/>
      <c r="HH62" s="36"/>
      <c r="HI62" s="36"/>
      <c r="HJ62" s="36"/>
      <c r="HK62" s="36"/>
      <c r="HL62" s="36"/>
      <c r="HM62" s="36"/>
      <c r="HN62" s="36"/>
      <c r="HO62" s="36"/>
      <c r="HP62" s="36"/>
      <c r="HQ62" s="36"/>
      <c r="HR62" s="36"/>
      <c r="HS62" s="36"/>
      <c r="HT62" s="36"/>
      <c r="HU62" s="36"/>
      <c r="HV62" s="36"/>
      <c r="HW62" s="36"/>
      <c r="HX62" s="36"/>
      <c r="HY62" s="36"/>
      <c r="HZ62" s="36"/>
      <c r="IA62" s="36"/>
      <c r="IB62" s="36"/>
      <c r="IC62" s="36"/>
      <c r="ID62" s="36"/>
      <c r="IE62" s="36"/>
      <c r="IF62" s="36"/>
      <c r="IG62" s="36"/>
      <c r="IH62" s="36"/>
      <c r="II62" s="36"/>
      <c r="IJ62" s="36"/>
      <c r="IK62" s="36"/>
      <c r="IL62" s="36"/>
      <c r="IM62" s="36"/>
      <c r="IN62" s="36"/>
      <c r="IO62" s="36"/>
      <c r="IP62" s="36"/>
      <c r="IQ62" s="36"/>
      <c r="IR62" s="36"/>
      <c r="IS62" s="36"/>
      <c r="IT62" s="36"/>
      <c r="IU62" s="36"/>
      <c r="IV62" s="36"/>
      <c r="IW62" s="36"/>
      <c r="IX62" s="36"/>
      <c r="IY62" s="36"/>
    </row>
    <row r="63" spans="1:259" s="37" customFormat="1" ht="18.75" x14ac:dyDescent="0.3">
      <c r="A63" s="109">
        <v>39</v>
      </c>
      <c r="B63" s="39" t="s">
        <v>64</v>
      </c>
      <c r="C63" s="40">
        <v>0</v>
      </c>
      <c r="D63" s="33">
        <v>75</v>
      </c>
      <c r="E63" s="40">
        <v>5</v>
      </c>
      <c r="F63" s="40">
        <v>0</v>
      </c>
      <c r="G63" s="40">
        <v>0</v>
      </c>
      <c r="H63" s="128"/>
      <c r="I63" s="40">
        <v>0</v>
      </c>
      <c r="J63" s="84">
        <v>0</v>
      </c>
      <c r="K63" s="35">
        <v>40</v>
      </c>
      <c r="L63" s="110">
        <v>20</v>
      </c>
      <c r="M63" s="111">
        <v>0</v>
      </c>
      <c r="N63" s="112"/>
      <c r="O63" s="111">
        <v>15</v>
      </c>
      <c r="P63" s="113"/>
      <c r="Q63" s="74">
        <f>SUM(C63:P63)</f>
        <v>155</v>
      </c>
      <c r="R63" s="35"/>
      <c r="S63" s="35"/>
      <c r="T63" s="33">
        <f>Q63+R63+S63</f>
        <v>155</v>
      </c>
      <c r="U63" s="35">
        <v>39</v>
      </c>
      <c r="V63" s="33">
        <v>56</v>
      </c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  <c r="GT63" s="36"/>
      <c r="GU63" s="36"/>
      <c r="GV63" s="36"/>
      <c r="GW63" s="36"/>
      <c r="GX63" s="36"/>
      <c r="GY63" s="36"/>
      <c r="GZ63" s="36"/>
      <c r="HA63" s="36"/>
      <c r="HB63" s="36"/>
      <c r="HC63" s="36"/>
      <c r="HD63" s="36"/>
      <c r="HE63" s="36"/>
      <c r="HF63" s="36"/>
      <c r="HG63" s="36"/>
      <c r="HH63" s="36"/>
      <c r="HI63" s="36"/>
      <c r="HJ63" s="36"/>
      <c r="HK63" s="36"/>
      <c r="HL63" s="36"/>
      <c r="HM63" s="36"/>
      <c r="HN63" s="36"/>
      <c r="HO63" s="36"/>
      <c r="HP63" s="36"/>
      <c r="HQ63" s="36"/>
      <c r="HR63" s="36"/>
      <c r="HS63" s="36"/>
      <c r="HT63" s="36"/>
      <c r="HU63" s="36"/>
      <c r="HV63" s="36"/>
      <c r="HW63" s="36"/>
      <c r="HX63" s="36"/>
      <c r="HY63" s="36"/>
      <c r="HZ63" s="36"/>
      <c r="IA63" s="36"/>
      <c r="IB63" s="36"/>
      <c r="IC63" s="36"/>
      <c r="ID63" s="36"/>
      <c r="IE63" s="36"/>
      <c r="IF63" s="36"/>
      <c r="IG63" s="36"/>
      <c r="IH63" s="36"/>
      <c r="II63" s="36"/>
      <c r="IJ63" s="36"/>
      <c r="IK63" s="36"/>
      <c r="IL63" s="36"/>
      <c r="IM63" s="36"/>
      <c r="IN63" s="36"/>
      <c r="IO63" s="36"/>
      <c r="IP63" s="36"/>
      <c r="IQ63" s="36"/>
      <c r="IR63" s="36"/>
      <c r="IS63" s="36"/>
      <c r="IT63" s="36"/>
      <c r="IU63" s="36"/>
      <c r="IV63" s="36"/>
      <c r="IW63" s="36"/>
      <c r="IX63" s="36"/>
      <c r="IY63" s="36"/>
    </row>
    <row r="64" spans="1:259" s="37" customFormat="1" ht="18.75" x14ac:dyDescent="0.25">
      <c r="A64" s="27">
        <v>40</v>
      </c>
      <c r="B64" s="28" t="s">
        <v>62</v>
      </c>
      <c r="C64" s="38">
        <v>0</v>
      </c>
      <c r="D64" s="38">
        <v>15</v>
      </c>
      <c r="E64" s="38">
        <v>30</v>
      </c>
      <c r="F64" s="38">
        <v>4</v>
      </c>
      <c r="G64" s="38">
        <v>0</v>
      </c>
      <c r="H64" s="38"/>
      <c r="I64" s="38">
        <v>30</v>
      </c>
      <c r="J64" s="82">
        <v>10</v>
      </c>
      <c r="K64" s="32">
        <v>40</v>
      </c>
      <c r="L64" s="71">
        <v>0</v>
      </c>
      <c r="M64" s="94">
        <v>0</v>
      </c>
      <c r="N64" s="94"/>
      <c r="O64" s="94">
        <v>15</v>
      </c>
      <c r="P64" s="31"/>
      <c r="Q64" s="74">
        <f>SUM(C64:P64)</f>
        <v>144</v>
      </c>
      <c r="R64" s="34"/>
      <c r="S64" s="61"/>
      <c r="T64" s="33">
        <f>Q64+R64+S64</f>
        <v>144</v>
      </c>
      <c r="U64" s="35">
        <v>40</v>
      </c>
      <c r="V64" s="33">
        <v>57</v>
      </c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6"/>
      <c r="GF64" s="36"/>
      <c r="GG64" s="36"/>
      <c r="GH64" s="36"/>
      <c r="GI64" s="36"/>
      <c r="GJ64" s="36"/>
      <c r="GK64" s="36"/>
      <c r="GL64" s="36"/>
      <c r="GM64" s="36"/>
      <c r="GN64" s="36"/>
      <c r="GO64" s="36"/>
      <c r="GP64" s="36"/>
      <c r="GQ64" s="36"/>
      <c r="GR64" s="36"/>
      <c r="GS64" s="36"/>
      <c r="GT64" s="36"/>
      <c r="GU64" s="36"/>
      <c r="GV64" s="36"/>
      <c r="GW64" s="36"/>
      <c r="GX64" s="36"/>
      <c r="GY64" s="36"/>
      <c r="GZ64" s="36"/>
      <c r="HA64" s="36"/>
      <c r="HB64" s="36"/>
      <c r="HC64" s="36"/>
      <c r="HD64" s="36"/>
      <c r="HE64" s="36"/>
      <c r="HF64" s="36"/>
      <c r="HG64" s="36"/>
      <c r="HH64" s="36"/>
      <c r="HI64" s="36"/>
      <c r="HJ64" s="36"/>
      <c r="HK64" s="36"/>
      <c r="HL64" s="36"/>
      <c r="HM64" s="36"/>
      <c r="HN64" s="36"/>
      <c r="HO64" s="36"/>
      <c r="HP64" s="36"/>
      <c r="HQ64" s="36"/>
      <c r="HR64" s="36"/>
      <c r="HS64" s="36"/>
      <c r="HT64" s="36"/>
      <c r="HU64" s="36"/>
      <c r="HV64" s="36"/>
      <c r="HW64" s="36"/>
      <c r="HX64" s="36"/>
      <c r="HY64" s="36"/>
      <c r="HZ64" s="36"/>
      <c r="IA64" s="36"/>
      <c r="IB64" s="36"/>
      <c r="IC64" s="36"/>
      <c r="ID64" s="36"/>
      <c r="IE64" s="36"/>
      <c r="IF64" s="36"/>
      <c r="IG64" s="36"/>
      <c r="IH64" s="36"/>
      <c r="II64" s="36"/>
      <c r="IJ64" s="36"/>
      <c r="IK64" s="36"/>
      <c r="IL64" s="36"/>
      <c r="IM64" s="36"/>
      <c r="IN64" s="36"/>
      <c r="IO64" s="36"/>
      <c r="IP64" s="36"/>
      <c r="IQ64" s="36"/>
      <c r="IR64" s="36"/>
      <c r="IS64" s="36"/>
      <c r="IT64" s="36"/>
      <c r="IU64" s="36"/>
      <c r="IV64" s="36"/>
      <c r="IW64" s="36"/>
      <c r="IX64" s="36"/>
      <c r="IY64" s="36"/>
    </row>
    <row r="65" spans="1:259" s="37" customFormat="1" ht="18.95" customHeight="1" x14ac:dyDescent="0.25">
      <c r="A65" s="27">
        <v>41</v>
      </c>
      <c r="B65" s="28" t="s">
        <v>66</v>
      </c>
      <c r="C65" s="38">
        <v>0</v>
      </c>
      <c r="D65" s="38"/>
      <c r="E65" s="38">
        <v>20</v>
      </c>
      <c r="F65" s="38">
        <v>2</v>
      </c>
      <c r="G65" s="38">
        <v>0</v>
      </c>
      <c r="H65" s="38"/>
      <c r="I65" s="38">
        <v>30</v>
      </c>
      <c r="J65" s="82">
        <v>0</v>
      </c>
      <c r="K65" s="32"/>
      <c r="L65" s="71">
        <v>0</v>
      </c>
      <c r="M65" s="94">
        <v>35</v>
      </c>
      <c r="N65" s="94"/>
      <c r="O65" s="94"/>
      <c r="P65" s="31"/>
      <c r="Q65" s="74">
        <f t="shared" si="4"/>
        <v>87</v>
      </c>
      <c r="R65" s="34"/>
      <c r="S65" s="61">
        <v>25</v>
      </c>
      <c r="T65" s="33">
        <f>Q65+R65+S65</f>
        <v>112</v>
      </c>
      <c r="U65" s="35">
        <v>41</v>
      </c>
      <c r="V65" s="33">
        <v>58</v>
      </c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36"/>
      <c r="GB65" s="36"/>
      <c r="GC65" s="36"/>
      <c r="GD65" s="36"/>
      <c r="GE65" s="36"/>
      <c r="GF65" s="36"/>
      <c r="GG65" s="36"/>
      <c r="GH65" s="36"/>
      <c r="GI65" s="36"/>
      <c r="GJ65" s="36"/>
      <c r="GK65" s="36"/>
      <c r="GL65" s="36"/>
      <c r="GM65" s="36"/>
      <c r="GN65" s="36"/>
      <c r="GO65" s="36"/>
      <c r="GP65" s="36"/>
      <c r="GQ65" s="36"/>
      <c r="GR65" s="36"/>
      <c r="GS65" s="36"/>
      <c r="GT65" s="36"/>
      <c r="GU65" s="36"/>
      <c r="GV65" s="36"/>
      <c r="GW65" s="36"/>
      <c r="GX65" s="36"/>
      <c r="GY65" s="36"/>
      <c r="GZ65" s="36"/>
      <c r="HA65" s="36"/>
      <c r="HB65" s="36"/>
      <c r="HC65" s="36"/>
      <c r="HD65" s="36"/>
      <c r="HE65" s="36"/>
      <c r="HF65" s="36"/>
      <c r="HG65" s="36"/>
      <c r="HH65" s="36"/>
      <c r="HI65" s="36"/>
      <c r="HJ65" s="36"/>
      <c r="HK65" s="36"/>
      <c r="HL65" s="36"/>
      <c r="HM65" s="36"/>
      <c r="HN65" s="36"/>
      <c r="HO65" s="36"/>
      <c r="HP65" s="36"/>
      <c r="HQ65" s="36"/>
      <c r="HR65" s="36"/>
      <c r="HS65" s="36"/>
      <c r="HT65" s="36"/>
      <c r="HU65" s="36"/>
      <c r="HV65" s="36"/>
      <c r="HW65" s="36"/>
      <c r="HX65" s="36"/>
      <c r="HY65" s="36"/>
      <c r="HZ65" s="36"/>
      <c r="IA65" s="36"/>
      <c r="IB65" s="36"/>
      <c r="IC65" s="36"/>
      <c r="ID65" s="36"/>
      <c r="IE65" s="36"/>
      <c r="IF65" s="36"/>
      <c r="IG65" s="36"/>
      <c r="IH65" s="36"/>
      <c r="II65" s="36"/>
      <c r="IJ65" s="36"/>
      <c r="IK65" s="36"/>
      <c r="IL65" s="36"/>
      <c r="IM65" s="36"/>
      <c r="IN65" s="36"/>
      <c r="IO65" s="36"/>
      <c r="IP65" s="36"/>
      <c r="IQ65" s="36"/>
      <c r="IR65" s="36"/>
      <c r="IS65" s="36"/>
      <c r="IT65" s="36"/>
      <c r="IU65" s="36"/>
      <c r="IV65" s="36"/>
      <c r="IW65" s="36"/>
      <c r="IX65" s="36"/>
      <c r="IY65" s="36"/>
    </row>
    <row r="66" spans="1:259" s="37" customFormat="1" ht="18.95" customHeight="1" x14ac:dyDescent="0.25">
      <c r="A66" s="27">
        <v>42</v>
      </c>
      <c r="B66" s="28" t="s">
        <v>50</v>
      </c>
      <c r="C66" s="38">
        <v>20</v>
      </c>
      <c r="D66" s="38"/>
      <c r="E66" s="38">
        <v>0</v>
      </c>
      <c r="F66" s="38">
        <v>0</v>
      </c>
      <c r="G66" s="38">
        <v>0</v>
      </c>
      <c r="H66" s="38"/>
      <c r="I66" s="38">
        <v>10</v>
      </c>
      <c r="J66" s="82">
        <v>10</v>
      </c>
      <c r="K66" s="114">
        <v>40</v>
      </c>
      <c r="L66" s="78">
        <v>0</v>
      </c>
      <c r="M66" s="94">
        <v>15</v>
      </c>
      <c r="N66" s="94"/>
      <c r="O66" s="94">
        <v>15</v>
      </c>
      <c r="P66" s="31"/>
      <c r="Q66" s="74">
        <f t="shared" si="4"/>
        <v>110</v>
      </c>
      <c r="R66" s="34"/>
      <c r="S66" s="61"/>
      <c r="T66" s="33">
        <f t="shared" si="6"/>
        <v>110</v>
      </c>
      <c r="U66" s="35">
        <v>42</v>
      </c>
      <c r="V66" s="33">
        <v>59</v>
      </c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6"/>
      <c r="GW66" s="36"/>
      <c r="GX66" s="36"/>
      <c r="GY66" s="36"/>
      <c r="GZ66" s="36"/>
      <c r="HA66" s="36"/>
      <c r="HB66" s="36"/>
      <c r="HC66" s="36"/>
      <c r="HD66" s="36"/>
      <c r="HE66" s="36"/>
      <c r="HF66" s="36"/>
      <c r="HG66" s="36"/>
      <c r="HH66" s="36"/>
      <c r="HI66" s="36"/>
      <c r="HJ66" s="36"/>
      <c r="HK66" s="36"/>
      <c r="HL66" s="36"/>
      <c r="HM66" s="36"/>
      <c r="HN66" s="36"/>
      <c r="HO66" s="36"/>
      <c r="HP66" s="36"/>
      <c r="HQ66" s="36"/>
      <c r="HR66" s="36"/>
      <c r="HS66" s="36"/>
      <c r="HT66" s="36"/>
      <c r="HU66" s="36"/>
      <c r="HV66" s="36"/>
      <c r="HW66" s="36"/>
      <c r="HX66" s="36"/>
      <c r="HY66" s="36"/>
      <c r="HZ66" s="36"/>
      <c r="IA66" s="36"/>
      <c r="IB66" s="36"/>
      <c r="IC66" s="36"/>
      <c r="ID66" s="36"/>
      <c r="IE66" s="36"/>
      <c r="IF66" s="36"/>
      <c r="IG66" s="36"/>
      <c r="IH66" s="36"/>
      <c r="II66" s="36"/>
      <c r="IJ66" s="36"/>
      <c r="IK66" s="36"/>
      <c r="IL66" s="36"/>
      <c r="IM66" s="36"/>
      <c r="IN66" s="36"/>
      <c r="IO66" s="36"/>
      <c r="IP66" s="36"/>
      <c r="IQ66" s="36"/>
      <c r="IR66" s="36"/>
      <c r="IS66" s="36"/>
      <c r="IT66" s="36"/>
      <c r="IU66" s="36"/>
      <c r="IV66" s="36"/>
      <c r="IW66" s="36"/>
      <c r="IX66" s="36"/>
      <c r="IY66" s="36"/>
    </row>
    <row r="67" spans="1:259" s="37" customFormat="1" ht="18.95" customHeight="1" x14ac:dyDescent="0.25">
      <c r="A67" s="27">
        <v>43</v>
      </c>
      <c r="B67" s="28" t="s">
        <v>41</v>
      </c>
      <c r="C67" s="38">
        <v>0</v>
      </c>
      <c r="D67" s="38"/>
      <c r="E67" s="38">
        <v>0</v>
      </c>
      <c r="F67" s="38">
        <v>0</v>
      </c>
      <c r="G67" s="38">
        <v>0</v>
      </c>
      <c r="H67" s="38"/>
      <c r="I67" s="38">
        <v>15</v>
      </c>
      <c r="J67" s="82">
        <v>10</v>
      </c>
      <c r="K67" s="32">
        <v>40</v>
      </c>
      <c r="L67" s="71">
        <v>0</v>
      </c>
      <c r="M67" s="94">
        <v>15</v>
      </c>
      <c r="N67" s="94"/>
      <c r="O67" s="94">
        <v>15</v>
      </c>
      <c r="P67" s="31"/>
      <c r="Q67" s="74">
        <f t="shared" si="4"/>
        <v>95</v>
      </c>
      <c r="R67" s="34"/>
      <c r="S67" s="61"/>
      <c r="T67" s="33">
        <f t="shared" si="6"/>
        <v>95</v>
      </c>
      <c r="U67" s="35">
        <v>43</v>
      </c>
      <c r="V67" s="33">
        <v>60</v>
      </c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  <c r="GM67" s="36"/>
      <c r="GN67" s="36"/>
      <c r="GO67" s="36"/>
      <c r="GP67" s="36"/>
      <c r="GQ67" s="36"/>
      <c r="GR67" s="36"/>
      <c r="GS67" s="36"/>
      <c r="GT67" s="36"/>
      <c r="GU67" s="36"/>
      <c r="GV67" s="36"/>
      <c r="GW67" s="36"/>
      <c r="GX67" s="36"/>
      <c r="GY67" s="36"/>
      <c r="GZ67" s="36"/>
      <c r="HA67" s="36"/>
      <c r="HB67" s="36"/>
      <c r="HC67" s="36"/>
      <c r="HD67" s="36"/>
      <c r="HE67" s="36"/>
      <c r="HF67" s="36"/>
      <c r="HG67" s="36"/>
      <c r="HH67" s="36"/>
      <c r="HI67" s="36"/>
      <c r="HJ67" s="36"/>
      <c r="HK67" s="36"/>
      <c r="HL67" s="36"/>
      <c r="HM67" s="36"/>
      <c r="HN67" s="36"/>
      <c r="HO67" s="36"/>
      <c r="HP67" s="36"/>
      <c r="HQ67" s="36"/>
      <c r="HR67" s="36"/>
      <c r="HS67" s="36"/>
      <c r="HT67" s="36"/>
      <c r="HU67" s="36"/>
      <c r="HV67" s="36"/>
      <c r="HW67" s="36"/>
      <c r="HX67" s="36"/>
      <c r="HY67" s="36"/>
      <c r="HZ67" s="36"/>
      <c r="IA67" s="36"/>
      <c r="IB67" s="36"/>
      <c r="IC67" s="36"/>
      <c r="ID67" s="36"/>
      <c r="IE67" s="36"/>
      <c r="IF67" s="36"/>
      <c r="IG67" s="36"/>
      <c r="IH67" s="36"/>
      <c r="II67" s="36"/>
      <c r="IJ67" s="36"/>
      <c r="IK67" s="36"/>
      <c r="IL67" s="36"/>
      <c r="IM67" s="36"/>
      <c r="IN67" s="36"/>
      <c r="IO67" s="36"/>
      <c r="IP67" s="36"/>
      <c r="IQ67" s="36"/>
      <c r="IR67" s="36"/>
      <c r="IS67" s="36"/>
      <c r="IT67" s="36"/>
      <c r="IU67" s="36"/>
      <c r="IV67" s="36"/>
      <c r="IW67" s="36"/>
      <c r="IX67" s="36"/>
      <c r="IY67" s="36"/>
    </row>
    <row r="68" spans="1:259" s="37" customFormat="1" ht="18.75" x14ac:dyDescent="0.3">
      <c r="A68" s="109">
        <v>44</v>
      </c>
      <c r="B68" s="39" t="s">
        <v>80</v>
      </c>
      <c r="C68" s="40">
        <v>0</v>
      </c>
      <c r="D68" s="35"/>
      <c r="E68" s="40">
        <v>0</v>
      </c>
      <c r="F68" s="40">
        <v>0</v>
      </c>
      <c r="G68" s="40">
        <v>0</v>
      </c>
      <c r="H68" s="128"/>
      <c r="I68" s="40">
        <v>0</v>
      </c>
      <c r="J68" s="84">
        <v>0</v>
      </c>
      <c r="K68" s="35">
        <v>40</v>
      </c>
      <c r="L68" s="110">
        <v>0</v>
      </c>
      <c r="M68" s="111">
        <v>0</v>
      </c>
      <c r="N68" s="112"/>
      <c r="O68" s="111"/>
      <c r="P68" s="113"/>
      <c r="Q68" s="74">
        <f t="shared" si="4"/>
        <v>40</v>
      </c>
      <c r="R68" s="35"/>
      <c r="S68" s="35"/>
      <c r="T68" s="33">
        <f t="shared" si="6"/>
        <v>40</v>
      </c>
      <c r="U68" s="35">
        <v>44</v>
      </c>
      <c r="V68" s="33">
        <v>61</v>
      </c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  <c r="II68" s="36"/>
      <c r="IJ68" s="36"/>
      <c r="IK68" s="36"/>
      <c r="IL68" s="36"/>
      <c r="IM68" s="36"/>
      <c r="IN68" s="36"/>
      <c r="IO68" s="36"/>
      <c r="IP68" s="36"/>
      <c r="IQ68" s="36"/>
      <c r="IR68" s="36"/>
      <c r="IS68" s="36"/>
      <c r="IT68" s="36"/>
      <c r="IU68" s="36"/>
      <c r="IV68" s="36"/>
      <c r="IW68" s="36"/>
      <c r="IX68" s="36"/>
      <c r="IY68" s="36"/>
    </row>
    <row r="69" spans="1:259" x14ac:dyDescent="0.25">
      <c r="R69" s="67"/>
      <c r="S69" s="67"/>
    </row>
    <row r="70" spans="1:259" ht="15" customHeight="1" x14ac:dyDescent="0.25">
      <c r="B70" s="22" t="s">
        <v>93</v>
      </c>
      <c r="R70" s="67"/>
      <c r="S70" s="67"/>
    </row>
    <row r="71" spans="1:259" ht="15" customHeight="1" x14ac:dyDescent="0.25">
      <c r="R71" s="67"/>
      <c r="S71" s="67"/>
    </row>
    <row r="72" spans="1:259" ht="15" customHeight="1" x14ac:dyDescent="0.25">
      <c r="R72" s="67"/>
      <c r="S72" s="67"/>
    </row>
    <row r="73" spans="1:259" ht="15" customHeight="1" x14ac:dyDescent="0.25">
      <c r="R73" s="67"/>
      <c r="S73" s="67"/>
    </row>
    <row r="74" spans="1:259" ht="15" customHeight="1" x14ac:dyDescent="0.25">
      <c r="R74" s="67"/>
      <c r="S74" s="67"/>
    </row>
    <row r="75" spans="1:259" ht="15" customHeight="1" x14ac:dyDescent="0.25">
      <c r="R75" s="67"/>
      <c r="S75" s="67"/>
    </row>
    <row r="76" spans="1:259" ht="15" customHeight="1" x14ac:dyDescent="0.25">
      <c r="R76" s="67"/>
      <c r="S76" s="67"/>
    </row>
    <row r="77" spans="1:259" ht="15" customHeight="1" x14ac:dyDescent="0.25">
      <c r="R77" s="67"/>
      <c r="S77" s="67"/>
    </row>
    <row r="78" spans="1:259" ht="15" customHeight="1" x14ac:dyDescent="0.25">
      <c r="R78" s="67"/>
      <c r="S78" s="67"/>
    </row>
    <row r="79" spans="1:259" ht="15" customHeight="1" x14ac:dyDescent="0.25">
      <c r="R79" s="67"/>
      <c r="S79" s="67"/>
    </row>
    <row r="80" spans="1:259" ht="15" customHeight="1" x14ac:dyDescent="0.25">
      <c r="R80" s="67"/>
      <c r="S80" s="67"/>
    </row>
    <row r="81" spans="18:19" ht="15" customHeight="1" x14ac:dyDescent="0.25">
      <c r="R81" s="67"/>
      <c r="S81" s="67"/>
    </row>
    <row r="82" spans="18:19" ht="15" customHeight="1" x14ac:dyDescent="0.25">
      <c r="R82" s="67"/>
      <c r="S82" s="67"/>
    </row>
    <row r="83" spans="18:19" ht="15" customHeight="1" x14ac:dyDescent="0.25">
      <c r="R83" s="67"/>
      <c r="S83" s="67"/>
    </row>
    <row r="84" spans="18:19" ht="15" customHeight="1" x14ac:dyDescent="0.25">
      <c r="R84" s="67"/>
      <c r="S84" s="67"/>
    </row>
    <row r="85" spans="18:19" ht="15" customHeight="1" x14ac:dyDescent="0.25">
      <c r="R85" s="67"/>
      <c r="S85" s="67"/>
    </row>
    <row r="86" spans="18:19" ht="15" customHeight="1" x14ac:dyDescent="0.25">
      <c r="R86" s="67"/>
      <c r="S86" s="67"/>
    </row>
    <row r="87" spans="18:19" ht="15" customHeight="1" x14ac:dyDescent="0.25">
      <c r="R87" s="67"/>
      <c r="S87" s="67"/>
    </row>
    <row r="88" spans="18:19" ht="15" customHeight="1" x14ac:dyDescent="0.25">
      <c r="R88" s="67"/>
      <c r="S88" s="67"/>
    </row>
    <row r="89" spans="18:19" ht="15" customHeight="1" x14ac:dyDescent="0.25">
      <c r="R89" s="67"/>
      <c r="S89" s="67"/>
    </row>
    <row r="90" spans="18:19" ht="15" customHeight="1" x14ac:dyDescent="0.25">
      <c r="R90" s="67"/>
      <c r="S90" s="67"/>
    </row>
    <row r="91" spans="18:19" ht="15" customHeight="1" x14ac:dyDescent="0.25">
      <c r="R91" s="67"/>
      <c r="S91" s="67"/>
    </row>
    <row r="92" spans="18:19" ht="15" customHeight="1" x14ac:dyDescent="0.25">
      <c r="R92" s="67"/>
      <c r="S92" s="67"/>
    </row>
    <row r="93" spans="18:19" ht="15" customHeight="1" x14ac:dyDescent="0.25">
      <c r="R93" s="67"/>
      <c r="S93" s="67"/>
    </row>
    <row r="94" spans="18:19" ht="15" customHeight="1" x14ac:dyDescent="0.25">
      <c r="R94" s="67"/>
      <c r="S94" s="67"/>
    </row>
    <row r="95" spans="18:19" ht="15" customHeight="1" x14ac:dyDescent="0.25">
      <c r="R95" s="67"/>
      <c r="S95" s="67"/>
    </row>
    <row r="96" spans="18:19" ht="15" customHeight="1" x14ac:dyDescent="0.25">
      <c r="R96" s="67"/>
      <c r="S96" s="67"/>
    </row>
    <row r="97" spans="18:19" ht="15" customHeight="1" x14ac:dyDescent="0.25">
      <c r="R97" s="67"/>
      <c r="S97" s="67"/>
    </row>
    <row r="98" spans="18:19" ht="15" customHeight="1" x14ac:dyDescent="0.25">
      <c r="R98" s="67"/>
      <c r="S98" s="67"/>
    </row>
    <row r="99" spans="18:19" ht="15" customHeight="1" x14ac:dyDescent="0.25">
      <c r="R99" s="67"/>
      <c r="S99" s="67"/>
    </row>
    <row r="100" spans="18:19" ht="15" customHeight="1" x14ac:dyDescent="0.25">
      <c r="R100" s="67"/>
      <c r="S100" s="67"/>
    </row>
    <row r="101" spans="18:19" ht="15" customHeight="1" x14ac:dyDescent="0.25">
      <c r="R101" s="67"/>
      <c r="S101" s="67"/>
    </row>
    <row r="102" spans="18:19" ht="15" customHeight="1" x14ac:dyDescent="0.25">
      <c r="R102" s="67"/>
      <c r="S102" s="67"/>
    </row>
    <row r="103" spans="18:19" ht="15" customHeight="1" x14ac:dyDescent="0.25">
      <c r="R103" s="67"/>
      <c r="S103" s="67"/>
    </row>
    <row r="104" spans="18:19" ht="15" customHeight="1" x14ac:dyDescent="0.25">
      <c r="R104" s="67"/>
      <c r="S104" s="67"/>
    </row>
    <row r="105" spans="18:19" ht="15" customHeight="1" x14ac:dyDescent="0.25">
      <c r="R105" s="67"/>
      <c r="S105" s="67"/>
    </row>
    <row r="106" spans="18:19" ht="15" customHeight="1" x14ac:dyDescent="0.25">
      <c r="R106" s="67"/>
      <c r="S106" s="67"/>
    </row>
    <row r="107" spans="18:19" ht="15" customHeight="1" x14ac:dyDescent="0.25">
      <c r="R107" s="67"/>
      <c r="S107" s="67"/>
    </row>
    <row r="108" spans="18:19" ht="15" customHeight="1" x14ac:dyDescent="0.25">
      <c r="R108" s="67"/>
      <c r="S108" s="67"/>
    </row>
    <row r="109" spans="18:19" ht="15" customHeight="1" x14ac:dyDescent="0.25">
      <c r="R109" s="67"/>
      <c r="S109" s="67"/>
    </row>
    <row r="110" spans="18:19" ht="15" customHeight="1" x14ac:dyDescent="0.25">
      <c r="R110" s="67"/>
      <c r="S110" s="67"/>
    </row>
    <row r="111" spans="18:19" ht="15" customHeight="1" x14ac:dyDescent="0.25">
      <c r="R111" s="67"/>
      <c r="S111" s="67"/>
    </row>
    <row r="112" spans="18:19" ht="15" customHeight="1" x14ac:dyDescent="0.25">
      <c r="R112" s="67"/>
      <c r="S112" s="67"/>
    </row>
    <row r="113" spans="18:19" ht="15" customHeight="1" x14ac:dyDescent="0.25">
      <c r="R113" s="67"/>
      <c r="S113" s="67"/>
    </row>
    <row r="114" spans="18:19" ht="15" customHeight="1" x14ac:dyDescent="0.25">
      <c r="R114" s="67"/>
      <c r="S114" s="67"/>
    </row>
    <row r="115" spans="18:19" ht="15" customHeight="1" x14ac:dyDescent="0.25">
      <c r="R115" s="67"/>
      <c r="S115" s="67"/>
    </row>
    <row r="116" spans="18:19" ht="15" customHeight="1" x14ac:dyDescent="0.25">
      <c r="R116" s="67"/>
      <c r="S116" s="67"/>
    </row>
    <row r="117" spans="18:19" ht="15" customHeight="1" x14ac:dyDescent="0.25">
      <c r="R117" s="67"/>
      <c r="S117" s="67"/>
    </row>
    <row r="118" spans="18:19" ht="15" customHeight="1" x14ac:dyDescent="0.25">
      <c r="R118" s="67"/>
      <c r="S118" s="67"/>
    </row>
    <row r="119" spans="18:19" ht="15" customHeight="1" x14ac:dyDescent="0.25">
      <c r="R119" s="67"/>
      <c r="S119" s="67"/>
    </row>
    <row r="120" spans="18:19" ht="15" customHeight="1" x14ac:dyDescent="0.25">
      <c r="R120" s="67"/>
      <c r="S120" s="67"/>
    </row>
    <row r="121" spans="18:19" ht="15" customHeight="1" x14ac:dyDescent="0.25">
      <c r="R121" s="67"/>
      <c r="S121" s="67"/>
    </row>
    <row r="122" spans="18:19" ht="15" customHeight="1" x14ac:dyDescent="0.25">
      <c r="R122" s="67"/>
      <c r="S122" s="67"/>
    </row>
    <row r="123" spans="18:19" ht="15" customHeight="1" x14ac:dyDescent="0.25">
      <c r="R123" s="67"/>
      <c r="S123" s="67"/>
    </row>
    <row r="124" spans="18:19" ht="15" customHeight="1" x14ac:dyDescent="0.25">
      <c r="R124" s="67"/>
      <c r="S124" s="67"/>
    </row>
    <row r="125" spans="18:19" ht="15" customHeight="1" x14ac:dyDescent="0.25">
      <c r="R125" s="67"/>
      <c r="S125" s="67"/>
    </row>
    <row r="126" spans="18:19" ht="15" customHeight="1" x14ac:dyDescent="0.25">
      <c r="R126" s="67"/>
      <c r="S126" s="67"/>
    </row>
    <row r="127" spans="18:19" ht="15" customHeight="1" x14ac:dyDescent="0.25">
      <c r="R127" s="67"/>
      <c r="S127" s="67"/>
    </row>
    <row r="128" spans="18:19" ht="15" customHeight="1" x14ac:dyDescent="0.25">
      <c r="R128" s="67"/>
      <c r="S128" s="67"/>
    </row>
    <row r="129" spans="18:19" ht="15" customHeight="1" x14ac:dyDescent="0.25">
      <c r="R129" s="67"/>
      <c r="S129" s="67"/>
    </row>
    <row r="130" spans="18:19" ht="15" customHeight="1" x14ac:dyDescent="0.25">
      <c r="R130" s="67"/>
      <c r="S130" s="67"/>
    </row>
    <row r="131" spans="18:19" ht="15" customHeight="1" x14ac:dyDescent="0.25">
      <c r="R131" s="67"/>
      <c r="S131" s="67"/>
    </row>
    <row r="132" spans="18:19" ht="15" customHeight="1" x14ac:dyDescent="0.25">
      <c r="R132" s="67"/>
      <c r="S132" s="67"/>
    </row>
    <row r="133" spans="18:19" ht="15" customHeight="1" x14ac:dyDescent="0.25">
      <c r="R133" s="67"/>
      <c r="S133" s="67"/>
    </row>
    <row r="134" spans="18:19" ht="15" customHeight="1" x14ac:dyDescent="0.25">
      <c r="R134" s="67"/>
      <c r="S134" s="67"/>
    </row>
    <row r="135" spans="18:19" ht="15" customHeight="1" x14ac:dyDescent="0.25">
      <c r="R135" s="67"/>
      <c r="S135" s="67"/>
    </row>
    <row r="136" spans="18:19" ht="15" customHeight="1" x14ac:dyDescent="0.25">
      <c r="R136" s="67"/>
      <c r="S136" s="67"/>
    </row>
    <row r="137" spans="18:19" ht="15" customHeight="1" x14ac:dyDescent="0.25">
      <c r="R137" s="67"/>
      <c r="S137" s="67"/>
    </row>
    <row r="138" spans="18:19" ht="15" customHeight="1" x14ac:dyDescent="0.25">
      <c r="R138" s="67"/>
      <c r="S138" s="67"/>
    </row>
    <row r="139" spans="18:19" ht="15" customHeight="1" x14ac:dyDescent="0.25">
      <c r="R139" s="67"/>
      <c r="S139" s="67"/>
    </row>
    <row r="140" spans="18:19" ht="15" customHeight="1" x14ac:dyDescent="0.25">
      <c r="R140" s="67"/>
      <c r="S140" s="67"/>
    </row>
    <row r="141" spans="18:19" ht="15" customHeight="1" x14ac:dyDescent="0.25">
      <c r="R141" s="67"/>
      <c r="S141" s="67"/>
    </row>
    <row r="142" spans="18:19" ht="15" customHeight="1" x14ac:dyDescent="0.25">
      <c r="R142" s="67"/>
      <c r="S142" s="67"/>
    </row>
    <row r="143" spans="18:19" ht="15" customHeight="1" x14ac:dyDescent="0.25">
      <c r="R143" s="67"/>
      <c r="S143" s="67"/>
    </row>
    <row r="144" spans="18:19" ht="15" customHeight="1" x14ac:dyDescent="0.25">
      <c r="R144" s="67"/>
      <c r="S144" s="67"/>
    </row>
    <row r="145" spans="18:19" ht="15" customHeight="1" x14ac:dyDescent="0.25">
      <c r="R145" s="67"/>
      <c r="S145" s="67"/>
    </row>
    <row r="146" spans="18:19" ht="15" customHeight="1" x14ac:dyDescent="0.25">
      <c r="R146" s="67"/>
      <c r="S146" s="67"/>
    </row>
    <row r="147" spans="18:19" ht="15" customHeight="1" x14ac:dyDescent="0.25">
      <c r="R147" s="67"/>
      <c r="S147" s="67"/>
    </row>
    <row r="148" spans="18:19" ht="15" customHeight="1" x14ac:dyDescent="0.25">
      <c r="R148" s="67"/>
      <c r="S148" s="67"/>
    </row>
    <row r="149" spans="18:19" ht="15" customHeight="1" x14ac:dyDescent="0.25">
      <c r="R149" s="67"/>
      <c r="S149" s="67"/>
    </row>
    <row r="150" spans="18:19" ht="15" customHeight="1" x14ac:dyDescent="0.25">
      <c r="R150" s="67"/>
      <c r="S150" s="67"/>
    </row>
    <row r="151" spans="18:19" ht="15" customHeight="1" x14ac:dyDescent="0.25">
      <c r="R151" s="67"/>
      <c r="S151" s="67"/>
    </row>
    <row r="152" spans="18:19" ht="15" customHeight="1" x14ac:dyDescent="0.25">
      <c r="R152" s="67"/>
      <c r="S152" s="67"/>
    </row>
    <row r="153" spans="18:19" ht="15" customHeight="1" x14ac:dyDescent="0.25">
      <c r="R153" s="67"/>
      <c r="S153" s="67"/>
    </row>
    <row r="154" spans="18:19" ht="15" customHeight="1" x14ac:dyDescent="0.25">
      <c r="R154" s="67"/>
      <c r="S154" s="67"/>
    </row>
    <row r="155" spans="18:19" ht="15" customHeight="1" x14ac:dyDescent="0.25">
      <c r="R155" s="67"/>
      <c r="S155" s="67"/>
    </row>
    <row r="156" spans="18:19" ht="15" customHeight="1" x14ac:dyDescent="0.25">
      <c r="R156" s="67"/>
      <c r="S156" s="67"/>
    </row>
    <row r="157" spans="18:19" ht="15" customHeight="1" x14ac:dyDescent="0.25">
      <c r="R157" s="67"/>
      <c r="S157" s="67"/>
    </row>
    <row r="158" spans="18:19" ht="15" customHeight="1" x14ac:dyDescent="0.25">
      <c r="R158" s="67"/>
      <c r="S158" s="67"/>
    </row>
    <row r="159" spans="18:19" ht="15" customHeight="1" x14ac:dyDescent="0.25">
      <c r="R159" s="67"/>
      <c r="S159" s="67"/>
    </row>
    <row r="160" spans="18:19" ht="15" customHeight="1" x14ac:dyDescent="0.25">
      <c r="R160" s="67"/>
      <c r="S160" s="67"/>
    </row>
    <row r="161" spans="18:19" ht="15" customHeight="1" x14ac:dyDescent="0.25">
      <c r="R161" s="67"/>
      <c r="S161" s="67"/>
    </row>
    <row r="162" spans="18:19" ht="15" customHeight="1" x14ac:dyDescent="0.25">
      <c r="R162" s="67"/>
      <c r="S162" s="67"/>
    </row>
    <row r="163" spans="18:19" ht="15" customHeight="1" x14ac:dyDescent="0.25">
      <c r="R163" s="67"/>
      <c r="S163" s="67"/>
    </row>
    <row r="164" spans="18:19" ht="15" customHeight="1" x14ac:dyDescent="0.25">
      <c r="R164" s="67"/>
      <c r="S164" s="67"/>
    </row>
    <row r="165" spans="18:19" ht="15" customHeight="1" x14ac:dyDescent="0.25">
      <c r="R165" s="67"/>
      <c r="S165" s="67"/>
    </row>
    <row r="166" spans="18:19" ht="15" customHeight="1" x14ac:dyDescent="0.25">
      <c r="R166" s="67"/>
      <c r="S166" s="67"/>
    </row>
    <row r="167" spans="18:19" ht="15" customHeight="1" x14ac:dyDescent="0.25">
      <c r="R167" s="67"/>
      <c r="S167" s="67"/>
    </row>
    <row r="168" spans="18:19" ht="15" customHeight="1" x14ac:dyDescent="0.25">
      <c r="R168" s="67"/>
      <c r="S168" s="67"/>
    </row>
    <row r="169" spans="18:19" ht="15" customHeight="1" x14ac:dyDescent="0.25">
      <c r="R169" s="67"/>
      <c r="S169" s="67"/>
    </row>
    <row r="170" spans="18:19" ht="15" customHeight="1" x14ac:dyDescent="0.25">
      <c r="R170" s="67"/>
      <c r="S170" s="67"/>
    </row>
    <row r="171" spans="18:19" ht="15" customHeight="1" x14ac:dyDescent="0.25">
      <c r="R171" s="67"/>
      <c r="S171" s="67"/>
    </row>
    <row r="172" spans="18:19" ht="15" customHeight="1" x14ac:dyDescent="0.25">
      <c r="R172" s="67"/>
      <c r="S172" s="67"/>
    </row>
    <row r="173" spans="18:19" ht="15" customHeight="1" x14ac:dyDescent="0.25">
      <c r="R173" s="67"/>
      <c r="S173" s="67"/>
    </row>
    <row r="174" spans="18:19" ht="15" customHeight="1" x14ac:dyDescent="0.25">
      <c r="R174" s="67"/>
      <c r="S174" s="67"/>
    </row>
    <row r="175" spans="18:19" ht="15" customHeight="1" x14ac:dyDescent="0.25">
      <c r="R175" s="67"/>
      <c r="S175" s="67"/>
    </row>
    <row r="176" spans="18:19" ht="15" customHeight="1" x14ac:dyDescent="0.25">
      <c r="R176" s="67"/>
      <c r="S176" s="67"/>
    </row>
    <row r="177" spans="18:19" ht="15" customHeight="1" x14ac:dyDescent="0.25">
      <c r="R177" s="67"/>
      <c r="S177" s="67"/>
    </row>
    <row r="178" spans="18:19" ht="15" customHeight="1" x14ac:dyDescent="0.25">
      <c r="R178" s="67"/>
      <c r="S178" s="67"/>
    </row>
    <row r="179" spans="18:19" ht="15" customHeight="1" x14ac:dyDescent="0.25">
      <c r="R179" s="67"/>
      <c r="S179" s="67"/>
    </row>
    <row r="180" spans="18:19" ht="15" customHeight="1" x14ac:dyDescent="0.25">
      <c r="R180" s="67"/>
      <c r="S180" s="67"/>
    </row>
    <row r="181" spans="18:19" ht="15" customHeight="1" x14ac:dyDescent="0.25">
      <c r="R181" s="67"/>
      <c r="S181" s="67"/>
    </row>
    <row r="182" spans="18:19" ht="15" customHeight="1" x14ac:dyDescent="0.25">
      <c r="R182" s="67"/>
      <c r="S182" s="67"/>
    </row>
    <row r="183" spans="18:19" ht="15" customHeight="1" x14ac:dyDescent="0.25">
      <c r="R183" s="67"/>
      <c r="S183" s="67"/>
    </row>
    <row r="184" spans="18:19" ht="15" customHeight="1" x14ac:dyDescent="0.25">
      <c r="R184" s="67"/>
      <c r="S184" s="67"/>
    </row>
    <row r="185" spans="18:19" ht="15" customHeight="1" x14ac:dyDescent="0.25">
      <c r="R185" s="67"/>
      <c r="S185" s="67"/>
    </row>
    <row r="186" spans="18:19" ht="15" customHeight="1" x14ac:dyDescent="0.25">
      <c r="R186" s="67"/>
      <c r="S186" s="67"/>
    </row>
    <row r="187" spans="18:19" ht="15" customHeight="1" x14ac:dyDescent="0.25">
      <c r="R187" s="67"/>
      <c r="S187" s="67"/>
    </row>
    <row r="188" spans="18:19" ht="15" customHeight="1" x14ac:dyDescent="0.25">
      <c r="R188" s="67"/>
      <c r="S188" s="67"/>
    </row>
    <row r="189" spans="18:19" ht="15" customHeight="1" x14ac:dyDescent="0.25">
      <c r="R189" s="67"/>
      <c r="S189" s="67"/>
    </row>
    <row r="190" spans="18:19" ht="15" customHeight="1" x14ac:dyDescent="0.25">
      <c r="R190" s="67"/>
      <c r="S190" s="67"/>
    </row>
    <row r="191" spans="18:19" ht="15" customHeight="1" x14ac:dyDescent="0.25">
      <c r="R191" s="67"/>
      <c r="S191" s="67"/>
    </row>
    <row r="192" spans="18:19" ht="15" customHeight="1" x14ac:dyDescent="0.25">
      <c r="R192" s="67"/>
      <c r="S192" s="67"/>
    </row>
    <row r="193" spans="18:19" ht="15" customHeight="1" x14ac:dyDescent="0.25">
      <c r="R193" s="67"/>
      <c r="S193" s="67"/>
    </row>
    <row r="194" spans="18:19" ht="15" customHeight="1" x14ac:dyDescent="0.25">
      <c r="R194" s="67"/>
      <c r="S194" s="67"/>
    </row>
    <row r="195" spans="18:19" ht="15" customHeight="1" x14ac:dyDescent="0.25">
      <c r="R195" s="67"/>
      <c r="S195" s="67"/>
    </row>
    <row r="196" spans="18:19" ht="15" customHeight="1" x14ac:dyDescent="0.25">
      <c r="R196" s="67"/>
      <c r="S196" s="67"/>
    </row>
    <row r="197" spans="18:19" ht="15" customHeight="1" x14ac:dyDescent="0.25">
      <c r="R197" s="67"/>
      <c r="S197" s="67"/>
    </row>
    <row r="198" spans="18:19" ht="15" customHeight="1" x14ac:dyDescent="0.25">
      <c r="R198" s="67"/>
      <c r="S198" s="67"/>
    </row>
    <row r="199" spans="18:19" ht="15" customHeight="1" x14ac:dyDescent="0.25">
      <c r="R199" s="67"/>
      <c r="S199" s="67"/>
    </row>
    <row r="200" spans="18:19" ht="15" customHeight="1" x14ac:dyDescent="0.25">
      <c r="R200" s="67"/>
      <c r="S200" s="67"/>
    </row>
    <row r="201" spans="18:19" ht="15" customHeight="1" x14ac:dyDescent="0.25">
      <c r="R201" s="67"/>
      <c r="S201" s="67"/>
    </row>
    <row r="202" spans="18:19" ht="15" customHeight="1" x14ac:dyDescent="0.25">
      <c r="R202" s="67"/>
      <c r="S202" s="67"/>
    </row>
    <row r="203" spans="18:19" ht="15" customHeight="1" x14ac:dyDescent="0.25">
      <c r="R203" s="67"/>
      <c r="S203" s="67"/>
    </row>
    <row r="204" spans="18:19" ht="15" customHeight="1" x14ac:dyDescent="0.25">
      <c r="R204" s="67"/>
      <c r="S204" s="67"/>
    </row>
    <row r="205" spans="18:19" ht="15" customHeight="1" x14ac:dyDescent="0.25">
      <c r="R205" s="67"/>
      <c r="S205" s="67"/>
    </row>
    <row r="206" spans="18:19" ht="15" customHeight="1" x14ac:dyDescent="0.25">
      <c r="R206" s="67"/>
      <c r="S206" s="67"/>
    </row>
    <row r="207" spans="18:19" ht="15" customHeight="1" x14ac:dyDescent="0.25">
      <c r="R207" s="67"/>
      <c r="S207" s="67"/>
    </row>
    <row r="208" spans="18:19" ht="15" customHeight="1" x14ac:dyDescent="0.25">
      <c r="R208" s="67"/>
      <c r="S208" s="67"/>
    </row>
    <row r="209" spans="18:19" ht="15" customHeight="1" x14ac:dyDescent="0.25">
      <c r="R209" s="67"/>
      <c r="S209" s="67"/>
    </row>
    <row r="210" spans="18:19" ht="15" customHeight="1" x14ac:dyDescent="0.25">
      <c r="R210" s="67"/>
      <c r="S210" s="67"/>
    </row>
    <row r="211" spans="18:19" ht="15" customHeight="1" x14ac:dyDescent="0.25">
      <c r="R211" s="67"/>
      <c r="S211" s="67"/>
    </row>
    <row r="212" spans="18:19" ht="15" customHeight="1" x14ac:dyDescent="0.25">
      <c r="R212" s="67"/>
      <c r="S212" s="67"/>
    </row>
    <row r="213" spans="18:19" ht="15" customHeight="1" x14ac:dyDescent="0.25">
      <c r="R213" s="67"/>
      <c r="S213" s="67"/>
    </row>
    <row r="214" spans="18:19" ht="15" customHeight="1" x14ac:dyDescent="0.25">
      <c r="R214" s="67"/>
      <c r="S214" s="67"/>
    </row>
    <row r="215" spans="18:19" ht="15" customHeight="1" x14ac:dyDescent="0.25">
      <c r="R215" s="67"/>
      <c r="S215" s="67"/>
    </row>
    <row r="216" spans="18:19" ht="15" customHeight="1" x14ac:dyDescent="0.25">
      <c r="R216" s="67"/>
      <c r="S216" s="67"/>
    </row>
    <row r="217" spans="18:19" ht="15" customHeight="1" x14ac:dyDescent="0.25">
      <c r="R217" s="67"/>
      <c r="S217" s="67"/>
    </row>
    <row r="218" spans="18:19" ht="15" customHeight="1" x14ac:dyDescent="0.25">
      <c r="R218" s="67"/>
      <c r="S218" s="67"/>
    </row>
    <row r="219" spans="18:19" ht="15" customHeight="1" x14ac:dyDescent="0.25">
      <c r="R219" s="67"/>
      <c r="S219" s="67"/>
    </row>
    <row r="220" spans="18:19" ht="15" customHeight="1" x14ac:dyDescent="0.25">
      <c r="R220" s="67"/>
      <c r="S220" s="67"/>
    </row>
    <row r="221" spans="18:19" ht="15" customHeight="1" x14ac:dyDescent="0.25">
      <c r="R221" s="67"/>
      <c r="S221" s="67"/>
    </row>
  </sheetData>
  <autoFilter ref="Q1:Q85">
    <filterColumn colId="0">
      <filters blank="1">
        <filter val="101"/>
        <filter val="1065"/>
        <filter val="107"/>
        <filter val="117"/>
        <filter val="126"/>
        <filter val="130"/>
        <filter val="134"/>
        <filter val="136"/>
        <filter val="137"/>
        <filter val="141"/>
        <filter val="145"/>
        <filter val="147"/>
        <filter val="154"/>
        <filter val="191"/>
        <filter val="232"/>
        <filter val="233"/>
        <filter val="237"/>
        <filter val="246"/>
        <filter val="256"/>
        <filter val="271"/>
        <filter val="276"/>
        <filter val="277"/>
        <filter val="289"/>
        <filter val="291"/>
        <filter val="294"/>
        <filter val="297"/>
        <filter val="306"/>
        <filter val="327"/>
        <filter val="348"/>
        <filter val="349"/>
        <filter val="354"/>
        <filter val="357"/>
        <filter val="375"/>
        <filter val="380"/>
        <filter val="385"/>
        <filter val="396"/>
        <filter val="40"/>
        <filter val="410"/>
        <filter val="415"/>
        <filter val="437"/>
        <filter val="455"/>
        <filter val="47"/>
        <filter val="474"/>
        <filter val="478"/>
        <filter val="487"/>
        <filter val="50"/>
        <filter val="531"/>
        <filter val="584"/>
        <filter val="596"/>
        <filter val="620"/>
        <filter val="634"/>
        <filter val="655"/>
        <filter val="70"/>
        <filter val="717"/>
        <filter val="80"/>
        <filter val="868"/>
        <filter val="87"/>
        <filter val="СУММА БАЛЛОВ"/>
      </filters>
    </filterColumn>
  </autoFilter>
  <sortState ref="B25:AA67">
    <sortCondition descending="1" ref="T25"/>
  </sortState>
  <mergeCells count="21">
    <mergeCell ref="A1:V1"/>
    <mergeCell ref="N4:N5"/>
    <mergeCell ref="H4:H5"/>
    <mergeCell ref="I4:I5"/>
    <mergeCell ref="A2:A5"/>
    <mergeCell ref="B2:B5"/>
    <mergeCell ref="O4:O5"/>
    <mergeCell ref="P4:P5"/>
    <mergeCell ref="Q4:Q5"/>
    <mergeCell ref="V4:V5"/>
    <mergeCell ref="C3:C4"/>
    <mergeCell ref="D4:D5"/>
    <mergeCell ref="C2:I2"/>
    <mergeCell ref="J2:L2"/>
    <mergeCell ref="M2:P2"/>
    <mergeCell ref="J4:J5"/>
    <mergeCell ref="L4:L5"/>
    <mergeCell ref="E4:E5"/>
    <mergeCell ref="G4:G5"/>
    <mergeCell ref="K4:K5"/>
    <mergeCell ref="F4:F5"/>
  </mergeCells>
  <pageMargins left="0.70866141732283472" right="0.70866141732283472" top="0.74803149606299213" bottom="0.74803149606299213" header="0.31496062992125984" footer="0.31496062992125984"/>
  <pageSetup scale="45" fitToWidth="0" orientation="landscape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0" sqref="F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 Григорьев</dc:creator>
  <cp:lastModifiedBy>Никитина Наталья Анатольевна</cp:lastModifiedBy>
  <cp:lastPrinted>2020-04-22T04:37:33Z</cp:lastPrinted>
  <dcterms:created xsi:type="dcterms:W3CDTF">2020-02-20T09:38:15Z</dcterms:created>
  <dcterms:modified xsi:type="dcterms:W3CDTF">2021-02-11T12:52:17Z</dcterms:modified>
</cp:coreProperties>
</file>